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235" windowHeight="75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36" i="1"/>
  <c r="Q36"/>
  <c r="N36"/>
  <c r="M36"/>
  <c r="L36"/>
  <c r="R35"/>
  <c r="Q35"/>
  <c r="N35"/>
  <c r="M35"/>
  <c r="L35"/>
  <c r="K35"/>
  <c r="R34"/>
  <c r="Q34"/>
  <c r="N34"/>
  <c r="M34"/>
  <c r="L34"/>
  <c r="K34"/>
  <c r="R33"/>
  <c r="Q33"/>
  <c r="N33"/>
  <c r="M33"/>
  <c r="L33"/>
  <c r="K33"/>
  <c r="R32"/>
  <c r="Q32"/>
  <c r="N32"/>
  <c r="M32"/>
  <c r="L32"/>
  <c r="K32"/>
  <c r="N31"/>
  <c r="J30"/>
  <c r="R30" s="1"/>
  <c r="I30"/>
  <c r="H30"/>
  <c r="H37" s="1"/>
  <c r="G30"/>
  <c r="F30"/>
  <c r="E30"/>
  <c r="D30"/>
  <c r="D37" s="1"/>
  <c r="C30"/>
  <c r="B30"/>
  <c r="R29"/>
  <c r="Q29"/>
  <c r="P29"/>
  <c r="N29"/>
  <c r="M29"/>
  <c r="L29"/>
  <c r="K29"/>
  <c r="R28"/>
  <c r="Q28"/>
  <c r="P28"/>
  <c r="N28"/>
  <c r="M28"/>
  <c r="L28"/>
  <c r="K28"/>
  <c r="R27"/>
  <c r="Q27"/>
  <c r="P27"/>
  <c r="N27"/>
  <c r="M27"/>
  <c r="L27"/>
  <c r="K27"/>
  <c r="R26"/>
  <c r="Q26"/>
  <c r="P26"/>
  <c r="N26"/>
  <c r="M26"/>
  <c r="L26"/>
  <c r="K26"/>
  <c r="R25"/>
  <c r="Q25"/>
  <c r="N25"/>
  <c r="L25"/>
  <c r="R24"/>
  <c r="Q24"/>
  <c r="P24"/>
  <c r="N24"/>
  <c r="M24"/>
  <c r="L24"/>
  <c r="K24"/>
  <c r="P23"/>
  <c r="K23"/>
  <c r="J23"/>
  <c r="Q23" s="1"/>
  <c r="I23"/>
  <c r="I19" s="1"/>
  <c r="I4" s="1"/>
  <c r="I37" s="1"/>
  <c r="H23"/>
  <c r="G23"/>
  <c r="G19" s="1"/>
  <c r="G4" s="1"/>
  <c r="G37" s="1"/>
  <c r="F23"/>
  <c r="E23"/>
  <c r="E19" s="1"/>
  <c r="E4" s="1"/>
  <c r="E37" s="1"/>
  <c r="D23"/>
  <c r="C23"/>
  <c r="R23" s="1"/>
  <c r="B23"/>
  <c r="R22"/>
  <c r="Q22"/>
  <c r="P22"/>
  <c r="N22"/>
  <c r="M22"/>
  <c r="L22"/>
  <c r="K22"/>
  <c r="Q21"/>
  <c r="L21"/>
  <c r="R20"/>
  <c r="Q20"/>
  <c r="P20"/>
  <c r="N20"/>
  <c r="M20"/>
  <c r="L20"/>
  <c r="K20"/>
  <c r="O19"/>
  <c r="J19"/>
  <c r="L19" s="1"/>
  <c r="H19"/>
  <c r="P19" s="1"/>
  <c r="F19"/>
  <c r="D19"/>
  <c r="B19"/>
  <c r="R18"/>
  <c r="Q18"/>
  <c r="N18"/>
  <c r="L18"/>
  <c r="R17"/>
  <c r="Q17"/>
  <c r="N17"/>
  <c r="L17"/>
  <c r="R16"/>
  <c r="Q16"/>
  <c r="P16"/>
  <c r="N16"/>
  <c r="M16"/>
  <c r="L16"/>
  <c r="K16"/>
  <c r="R15"/>
  <c r="Q15"/>
  <c r="P15"/>
  <c r="N15"/>
  <c r="M15"/>
  <c r="L15"/>
  <c r="K15"/>
  <c r="R14"/>
  <c r="Q14"/>
  <c r="P14"/>
  <c r="N14"/>
  <c r="M14"/>
  <c r="L14"/>
  <c r="K14"/>
  <c r="R13"/>
  <c r="Q13"/>
  <c r="P13"/>
  <c r="N13"/>
  <c r="M13"/>
  <c r="L13"/>
  <c r="K13"/>
  <c r="R12"/>
  <c r="N12"/>
  <c r="M12"/>
  <c r="K12"/>
  <c r="R11"/>
  <c r="Q11"/>
  <c r="P11"/>
  <c r="N11"/>
  <c r="M11"/>
  <c r="L11"/>
  <c r="K11"/>
  <c r="R10"/>
  <c r="Q10"/>
  <c r="P10"/>
  <c r="N10"/>
  <c r="M10"/>
  <c r="L10"/>
  <c r="R9"/>
  <c r="Q9"/>
  <c r="N9"/>
  <c r="M9"/>
  <c r="L9"/>
  <c r="K9"/>
  <c r="R8"/>
  <c r="Q8"/>
  <c r="P8"/>
  <c r="N8"/>
  <c r="M8"/>
  <c r="L8"/>
  <c r="K8"/>
  <c r="R7"/>
  <c r="Q7"/>
  <c r="P7"/>
  <c r="N7"/>
  <c r="M7"/>
  <c r="L7"/>
  <c r="K7"/>
  <c r="O6"/>
  <c r="J6"/>
  <c r="R6" s="1"/>
  <c r="I6"/>
  <c r="H6"/>
  <c r="H4" s="1"/>
  <c r="G6"/>
  <c r="F6"/>
  <c r="F4" s="1"/>
  <c r="E6"/>
  <c r="D6"/>
  <c r="D4" s="1"/>
  <c r="C6"/>
  <c r="B6"/>
  <c r="B4" s="1"/>
  <c r="O4"/>
  <c r="O37" s="1"/>
  <c r="B37" l="1"/>
  <c r="F37"/>
  <c r="J4"/>
  <c r="M6"/>
  <c r="Q6"/>
  <c r="C19"/>
  <c r="C4" s="1"/>
  <c r="C37" s="1"/>
  <c r="K19"/>
  <c r="N23"/>
  <c r="K30"/>
  <c r="Q30"/>
  <c r="J37"/>
  <c r="L6"/>
  <c r="P6"/>
  <c r="N19"/>
  <c r="R19"/>
  <c r="M23"/>
  <c r="N30"/>
  <c r="P4"/>
  <c r="P37" s="1"/>
  <c r="K6"/>
  <c r="M19"/>
  <c r="Q19"/>
  <c r="L23"/>
  <c r="M30"/>
  <c r="N6"/>
  <c r="L30"/>
  <c r="K37" l="1"/>
  <c r="M37"/>
  <c r="K4"/>
  <c r="L4"/>
  <c r="L37" s="1"/>
  <c r="Q4"/>
  <c r="M4"/>
  <c r="R4"/>
  <c r="R37" s="1"/>
  <c r="N4"/>
  <c r="N37" s="1"/>
  <c r="Q37"/>
</calcChain>
</file>

<file path=xl/sharedStrings.xml><?xml version="1.0" encoding="utf-8"?>
<sst xmlns="http://schemas.openxmlformats.org/spreadsheetml/2006/main" count="54" uniqueCount="53">
  <si>
    <t>Плановые назначения с учетом увеличения налогового потенциала</t>
  </si>
  <si>
    <t>1. Всего собственные доходы</t>
  </si>
  <si>
    <t>в том числе:</t>
  </si>
  <si>
    <t>Налоговые доходы</t>
  </si>
  <si>
    <t xml:space="preserve"> - налог на доходы физических лиц</t>
  </si>
  <si>
    <t xml:space="preserve"> - акцизы на нефтепродукты</t>
  </si>
  <si>
    <t xml:space="preserve"> - налог взимаемый в связи с применением упрощённой системы налогообложения</t>
  </si>
  <si>
    <t xml:space="preserve"> - единый налог на вмененный доход для отдельных видов деятельности</t>
  </si>
  <si>
    <t xml:space="preserve"> - налог, взимаемый с применением патентной системы налогообложени</t>
  </si>
  <si>
    <t xml:space="preserve"> - госпошлина</t>
  </si>
  <si>
    <t xml:space="preserve"> - налог на имущество физических лиц</t>
  </si>
  <si>
    <t xml:space="preserve"> - единый сельскохозяйственный налог</t>
  </si>
  <si>
    <t xml:space="preserve"> - земельный налог</t>
  </si>
  <si>
    <t xml:space="preserve"> - задолженность и перерасчёты  по отменённым налогам и сборам</t>
  </si>
  <si>
    <t>налог на профессиональный доход</t>
  </si>
  <si>
    <t>Неналоговые доходы</t>
  </si>
  <si>
    <t xml:space="preserve"> - арендная плата за земли</t>
  </si>
  <si>
    <t xml:space="preserve"> - прочие поступления от использования имущ-ва, нах-ся в опер.управ-и муницип. органов управления </t>
  </si>
  <si>
    <t xml:space="preserve"> - доходы от продажи материальных и нематериальных активов, в т.ч.:</t>
  </si>
  <si>
    <t>продажа земельных участков</t>
  </si>
  <si>
    <t>продажа муниципального имущества</t>
  </si>
  <si>
    <t xml:space="preserve"> - штрафы, санкции, возм-е ущерба</t>
  </si>
  <si>
    <t xml:space="preserve"> - плата за негативное воздействие на окружающую среду </t>
  </si>
  <si>
    <t xml:space="preserve"> - прочие неналоговые доходы городских округов</t>
  </si>
  <si>
    <t>Прочие доходы от оказания платных услуг и компенсации затрат государства</t>
  </si>
  <si>
    <t>Безвозмездные поступления</t>
  </si>
  <si>
    <t>Дотации</t>
  </si>
  <si>
    <t>Субсидии</t>
  </si>
  <si>
    <t>Субвенции</t>
  </si>
  <si>
    <t>Межбюджетные транферты</t>
  </si>
  <si>
    <t>Возвраты</t>
  </si>
  <si>
    <t>отклонение факт от  2021</t>
  </si>
  <si>
    <t>ИТОГО ДОХОДОВ</t>
  </si>
  <si>
    <t>оценка ожидаемого исполнения</t>
  </si>
  <si>
    <t>% выпол.</t>
  </si>
  <si>
    <t>% выполнения плана 2023</t>
  </si>
  <si>
    <t>% темп роста к 2021</t>
  </si>
  <si>
    <t>% темп роста  к 2022</t>
  </si>
  <si>
    <t>отклонение факт/план уточ. 2023</t>
  </si>
  <si>
    <t>отклонение факт от  2022</t>
  </si>
  <si>
    <t xml:space="preserve">Факт 2014 </t>
  </si>
  <si>
    <t xml:space="preserve"> 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</si>
  <si>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 xml:space="preserve">Факт январь-апрель 2021 </t>
  </si>
  <si>
    <t>Динамика поступлений доходов в бюджет МО "Город Новоульяновск" за 2022 - 2023 гг.</t>
  </si>
  <si>
    <t xml:space="preserve"> - налог на добычу полезных ископаемых</t>
  </si>
  <si>
    <t>Уточненный план на 2023</t>
  </si>
  <si>
    <t xml:space="preserve">Факт январь-октябрь 2022 </t>
  </si>
  <si>
    <t>План январь-октябрь 2023 (первоначал.)</t>
  </si>
  <si>
    <t>План январь- октябрь 2023 (уточненный)</t>
  </si>
  <si>
    <t>Факт январь-октябрь 2023</t>
  </si>
  <si>
    <t xml:space="preserve">Начальник МУ "Финансовый отдел  
 МО "Город Новоульяновск" </t>
  </si>
  <si>
    <t>И.А. Ганина</t>
  </si>
  <si>
    <t>Исп.: С.А. Захарова 8(84255) 7-24-36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</si>
</sst>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-* #,##0.0_р_._-;\-* #,##0.0_р_._-;_-* &quot;-&quot;?_р_._-;_-@_-"/>
    <numFmt numFmtId="166" formatCode="#,##0.0_р_."/>
    <numFmt numFmtId="167" formatCode="#,##0.0"/>
    <numFmt numFmtId="168" formatCode="_-* #,##0.0\ _₽_-;\-* #,##0.0\ _₽_-;_-* &quot;-&quot;?\ _₽_-;_-@_-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family val="2"/>
      <charset val="204"/>
    </font>
    <font>
      <b/>
      <sz val="15"/>
      <name val="Times New Roman"/>
      <family val="1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b/>
      <sz val="15"/>
      <color indexed="9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6" fillId="2" borderId="0" xfId="0" applyFont="1" applyFill="1" applyBorder="1" applyAlignment="1">
      <alignment horizontal="center" wrapText="1"/>
    </xf>
    <xf numFmtId="0" fontId="7" fillId="0" borderId="0" xfId="0" applyFont="1"/>
    <xf numFmtId="0" fontId="8" fillId="6" borderId="5" xfId="0" applyFont="1" applyFill="1" applyBorder="1" applyAlignment="1">
      <alignment horizontal="center" vertical="center" wrapText="1"/>
    </xf>
    <xf numFmtId="0" fontId="7" fillId="3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7" fillId="4" borderId="0" xfId="0" applyFont="1" applyFill="1"/>
    <xf numFmtId="0" fontId="3" fillId="0" borderId="0" xfId="0" applyFont="1" applyProtection="1">
      <protection locked="0"/>
    </xf>
    <xf numFmtId="0" fontId="8" fillId="5" borderId="1" xfId="0" applyFont="1" applyFill="1" applyBorder="1" applyAlignment="1">
      <alignment wrapText="1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167" fontId="8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/>
    </xf>
    <xf numFmtId="166" fontId="12" fillId="3" borderId="1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164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wrapText="1"/>
      <protection locked="0"/>
    </xf>
    <xf numFmtId="168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164" fontId="10" fillId="5" borderId="1" xfId="0" applyNumberFormat="1" applyFont="1" applyFill="1" applyBorder="1" applyAlignment="1">
      <alignment horizontal="center" vertical="center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80" zoomScaleNormal="80" workbookViewId="0">
      <selection sqref="A1:XFD1048576"/>
    </sheetView>
  </sheetViews>
  <sheetFormatPr defaultColWidth="8.85546875" defaultRowHeight="18"/>
  <cols>
    <col min="1" max="1" width="55.85546875" style="2" customWidth="1"/>
    <col min="2" max="2" width="16.5703125" style="52" hidden="1" customWidth="1"/>
    <col min="3" max="3" width="17.28515625" style="15" customWidth="1"/>
    <col min="4" max="4" width="3.28515625" style="2" hidden="1" customWidth="1"/>
    <col min="5" max="5" width="19.42578125" style="2" hidden="1" customWidth="1"/>
    <col min="6" max="6" width="19.42578125" style="2" customWidth="1"/>
    <col min="7" max="7" width="19" style="2" customWidth="1"/>
    <col min="8" max="8" width="19.28515625" style="2" customWidth="1"/>
    <col min="9" max="9" width="17.140625" style="2" hidden="1" customWidth="1"/>
    <col min="10" max="10" width="18.42578125" style="53" customWidth="1"/>
    <col min="11" max="11" width="19" style="2" customWidth="1"/>
    <col min="12" max="12" width="15.28515625" style="2" hidden="1" customWidth="1"/>
    <col min="13" max="13" width="16.28515625" style="2" customWidth="1"/>
    <col min="14" max="14" width="16.140625" style="2" customWidth="1"/>
    <col min="15" max="16" width="12.7109375" style="7" hidden="1" customWidth="1"/>
    <col min="17" max="17" width="15.28515625" style="2" hidden="1" customWidth="1"/>
    <col min="18" max="18" width="17.28515625" style="2" customWidth="1"/>
    <col min="19" max="19" width="13.85546875" style="4" customWidth="1"/>
    <col min="20" max="20" width="14.28515625" style="2" customWidth="1"/>
    <col min="21" max="21" width="10.28515625" style="2" hidden="1" customWidth="1"/>
    <col min="22" max="22" width="12.5703125" style="2" customWidth="1"/>
    <col min="23" max="23" width="14.28515625" style="2" customWidth="1"/>
    <col min="24" max="24" width="12" style="15" customWidth="1"/>
    <col min="25" max="25" width="7.85546875" style="2" customWidth="1"/>
    <col min="26" max="27" width="12.85546875" style="7" hidden="1" customWidth="1"/>
    <col min="28" max="28" width="15" style="2" customWidth="1"/>
    <col min="29" max="256" width="8.85546875" style="2"/>
    <col min="257" max="257" width="55.85546875" style="2" customWidth="1"/>
    <col min="258" max="258" width="0" style="2" hidden="1" customWidth="1"/>
    <col min="259" max="259" width="17.28515625" style="2" customWidth="1"/>
    <col min="260" max="261" width="0" style="2" hidden="1" customWidth="1"/>
    <col min="262" max="262" width="19.42578125" style="2" customWidth="1"/>
    <col min="263" max="263" width="19" style="2" customWidth="1"/>
    <col min="264" max="264" width="19.28515625" style="2" customWidth="1"/>
    <col min="265" max="265" width="0" style="2" hidden="1" customWidth="1"/>
    <col min="266" max="266" width="18.42578125" style="2" customWidth="1"/>
    <col min="267" max="267" width="19" style="2" customWidth="1"/>
    <col min="268" max="268" width="0" style="2" hidden="1" customWidth="1"/>
    <col min="269" max="269" width="16.28515625" style="2" customWidth="1"/>
    <col min="270" max="270" width="16.140625" style="2" customWidth="1"/>
    <col min="271" max="273" width="0" style="2" hidden="1" customWidth="1"/>
    <col min="274" max="274" width="17.28515625" style="2" customWidth="1"/>
    <col min="275" max="275" width="13.85546875" style="2" customWidth="1"/>
    <col min="276" max="276" width="14.28515625" style="2" customWidth="1"/>
    <col min="277" max="277" width="0" style="2" hidden="1" customWidth="1"/>
    <col min="278" max="278" width="12.5703125" style="2" customWidth="1"/>
    <col min="279" max="279" width="14.28515625" style="2" customWidth="1"/>
    <col min="280" max="280" width="12" style="2" customWidth="1"/>
    <col min="281" max="281" width="7.85546875" style="2" customWidth="1"/>
    <col min="282" max="283" width="0" style="2" hidden="1" customWidth="1"/>
    <col min="284" max="284" width="15" style="2" customWidth="1"/>
    <col min="285" max="512" width="8.85546875" style="2"/>
    <col min="513" max="513" width="55.85546875" style="2" customWidth="1"/>
    <col min="514" max="514" width="0" style="2" hidden="1" customWidth="1"/>
    <col min="515" max="515" width="17.28515625" style="2" customWidth="1"/>
    <col min="516" max="517" width="0" style="2" hidden="1" customWidth="1"/>
    <col min="518" max="518" width="19.42578125" style="2" customWidth="1"/>
    <col min="519" max="519" width="19" style="2" customWidth="1"/>
    <col min="520" max="520" width="19.28515625" style="2" customWidth="1"/>
    <col min="521" max="521" width="0" style="2" hidden="1" customWidth="1"/>
    <col min="522" max="522" width="18.42578125" style="2" customWidth="1"/>
    <col min="523" max="523" width="19" style="2" customWidth="1"/>
    <col min="524" max="524" width="0" style="2" hidden="1" customWidth="1"/>
    <col min="525" max="525" width="16.28515625" style="2" customWidth="1"/>
    <col min="526" max="526" width="16.140625" style="2" customWidth="1"/>
    <col min="527" max="529" width="0" style="2" hidden="1" customWidth="1"/>
    <col min="530" max="530" width="17.28515625" style="2" customWidth="1"/>
    <col min="531" max="531" width="13.85546875" style="2" customWidth="1"/>
    <col min="532" max="532" width="14.28515625" style="2" customWidth="1"/>
    <col min="533" max="533" width="0" style="2" hidden="1" customWidth="1"/>
    <col min="534" max="534" width="12.5703125" style="2" customWidth="1"/>
    <col min="535" max="535" width="14.28515625" style="2" customWidth="1"/>
    <col min="536" max="536" width="12" style="2" customWidth="1"/>
    <col min="537" max="537" width="7.85546875" style="2" customWidth="1"/>
    <col min="538" max="539" width="0" style="2" hidden="1" customWidth="1"/>
    <col min="540" max="540" width="15" style="2" customWidth="1"/>
    <col min="541" max="768" width="8.85546875" style="2"/>
    <col min="769" max="769" width="55.85546875" style="2" customWidth="1"/>
    <col min="770" max="770" width="0" style="2" hidden="1" customWidth="1"/>
    <col min="771" max="771" width="17.28515625" style="2" customWidth="1"/>
    <col min="772" max="773" width="0" style="2" hidden="1" customWidth="1"/>
    <col min="774" max="774" width="19.42578125" style="2" customWidth="1"/>
    <col min="775" max="775" width="19" style="2" customWidth="1"/>
    <col min="776" max="776" width="19.28515625" style="2" customWidth="1"/>
    <col min="777" max="777" width="0" style="2" hidden="1" customWidth="1"/>
    <col min="778" max="778" width="18.42578125" style="2" customWidth="1"/>
    <col min="779" max="779" width="19" style="2" customWidth="1"/>
    <col min="780" max="780" width="0" style="2" hidden="1" customWidth="1"/>
    <col min="781" max="781" width="16.28515625" style="2" customWidth="1"/>
    <col min="782" max="782" width="16.140625" style="2" customWidth="1"/>
    <col min="783" max="785" width="0" style="2" hidden="1" customWidth="1"/>
    <col min="786" max="786" width="17.28515625" style="2" customWidth="1"/>
    <col min="787" max="787" width="13.85546875" style="2" customWidth="1"/>
    <col min="788" max="788" width="14.28515625" style="2" customWidth="1"/>
    <col min="789" max="789" width="0" style="2" hidden="1" customWidth="1"/>
    <col min="790" max="790" width="12.5703125" style="2" customWidth="1"/>
    <col min="791" max="791" width="14.28515625" style="2" customWidth="1"/>
    <col min="792" max="792" width="12" style="2" customWidth="1"/>
    <col min="793" max="793" width="7.85546875" style="2" customWidth="1"/>
    <col min="794" max="795" width="0" style="2" hidden="1" customWidth="1"/>
    <col min="796" max="796" width="15" style="2" customWidth="1"/>
    <col min="797" max="1024" width="8.85546875" style="2"/>
    <col min="1025" max="1025" width="55.85546875" style="2" customWidth="1"/>
    <col min="1026" max="1026" width="0" style="2" hidden="1" customWidth="1"/>
    <col min="1027" max="1027" width="17.28515625" style="2" customWidth="1"/>
    <col min="1028" max="1029" width="0" style="2" hidden="1" customWidth="1"/>
    <col min="1030" max="1030" width="19.42578125" style="2" customWidth="1"/>
    <col min="1031" max="1031" width="19" style="2" customWidth="1"/>
    <col min="1032" max="1032" width="19.28515625" style="2" customWidth="1"/>
    <col min="1033" max="1033" width="0" style="2" hidden="1" customWidth="1"/>
    <col min="1034" max="1034" width="18.42578125" style="2" customWidth="1"/>
    <col min="1035" max="1035" width="19" style="2" customWidth="1"/>
    <col min="1036" max="1036" width="0" style="2" hidden="1" customWidth="1"/>
    <col min="1037" max="1037" width="16.28515625" style="2" customWidth="1"/>
    <col min="1038" max="1038" width="16.140625" style="2" customWidth="1"/>
    <col min="1039" max="1041" width="0" style="2" hidden="1" customWidth="1"/>
    <col min="1042" max="1042" width="17.28515625" style="2" customWidth="1"/>
    <col min="1043" max="1043" width="13.85546875" style="2" customWidth="1"/>
    <col min="1044" max="1044" width="14.28515625" style="2" customWidth="1"/>
    <col min="1045" max="1045" width="0" style="2" hidden="1" customWidth="1"/>
    <col min="1046" max="1046" width="12.5703125" style="2" customWidth="1"/>
    <col min="1047" max="1047" width="14.28515625" style="2" customWidth="1"/>
    <col min="1048" max="1048" width="12" style="2" customWidth="1"/>
    <col min="1049" max="1049" width="7.85546875" style="2" customWidth="1"/>
    <col min="1050" max="1051" width="0" style="2" hidden="1" customWidth="1"/>
    <col min="1052" max="1052" width="15" style="2" customWidth="1"/>
    <col min="1053" max="1280" width="8.85546875" style="2"/>
    <col min="1281" max="1281" width="55.85546875" style="2" customWidth="1"/>
    <col min="1282" max="1282" width="0" style="2" hidden="1" customWidth="1"/>
    <col min="1283" max="1283" width="17.28515625" style="2" customWidth="1"/>
    <col min="1284" max="1285" width="0" style="2" hidden="1" customWidth="1"/>
    <col min="1286" max="1286" width="19.42578125" style="2" customWidth="1"/>
    <col min="1287" max="1287" width="19" style="2" customWidth="1"/>
    <col min="1288" max="1288" width="19.28515625" style="2" customWidth="1"/>
    <col min="1289" max="1289" width="0" style="2" hidden="1" customWidth="1"/>
    <col min="1290" max="1290" width="18.42578125" style="2" customWidth="1"/>
    <col min="1291" max="1291" width="19" style="2" customWidth="1"/>
    <col min="1292" max="1292" width="0" style="2" hidden="1" customWidth="1"/>
    <col min="1293" max="1293" width="16.28515625" style="2" customWidth="1"/>
    <col min="1294" max="1294" width="16.140625" style="2" customWidth="1"/>
    <col min="1295" max="1297" width="0" style="2" hidden="1" customWidth="1"/>
    <col min="1298" max="1298" width="17.28515625" style="2" customWidth="1"/>
    <col min="1299" max="1299" width="13.85546875" style="2" customWidth="1"/>
    <col min="1300" max="1300" width="14.28515625" style="2" customWidth="1"/>
    <col min="1301" max="1301" width="0" style="2" hidden="1" customWidth="1"/>
    <col min="1302" max="1302" width="12.5703125" style="2" customWidth="1"/>
    <col min="1303" max="1303" width="14.28515625" style="2" customWidth="1"/>
    <col min="1304" max="1304" width="12" style="2" customWidth="1"/>
    <col min="1305" max="1305" width="7.85546875" style="2" customWidth="1"/>
    <col min="1306" max="1307" width="0" style="2" hidden="1" customWidth="1"/>
    <col min="1308" max="1308" width="15" style="2" customWidth="1"/>
    <col min="1309" max="1536" width="8.85546875" style="2"/>
    <col min="1537" max="1537" width="55.85546875" style="2" customWidth="1"/>
    <col min="1538" max="1538" width="0" style="2" hidden="1" customWidth="1"/>
    <col min="1539" max="1539" width="17.28515625" style="2" customWidth="1"/>
    <col min="1540" max="1541" width="0" style="2" hidden="1" customWidth="1"/>
    <col min="1542" max="1542" width="19.42578125" style="2" customWidth="1"/>
    <col min="1543" max="1543" width="19" style="2" customWidth="1"/>
    <col min="1544" max="1544" width="19.28515625" style="2" customWidth="1"/>
    <col min="1545" max="1545" width="0" style="2" hidden="1" customWidth="1"/>
    <col min="1546" max="1546" width="18.42578125" style="2" customWidth="1"/>
    <col min="1547" max="1547" width="19" style="2" customWidth="1"/>
    <col min="1548" max="1548" width="0" style="2" hidden="1" customWidth="1"/>
    <col min="1549" max="1549" width="16.28515625" style="2" customWidth="1"/>
    <col min="1550" max="1550" width="16.140625" style="2" customWidth="1"/>
    <col min="1551" max="1553" width="0" style="2" hidden="1" customWidth="1"/>
    <col min="1554" max="1554" width="17.28515625" style="2" customWidth="1"/>
    <col min="1555" max="1555" width="13.85546875" style="2" customWidth="1"/>
    <col min="1556" max="1556" width="14.28515625" style="2" customWidth="1"/>
    <col min="1557" max="1557" width="0" style="2" hidden="1" customWidth="1"/>
    <col min="1558" max="1558" width="12.5703125" style="2" customWidth="1"/>
    <col min="1559" max="1559" width="14.28515625" style="2" customWidth="1"/>
    <col min="1560" max="1560" width="12" style="2" customWidth="1"/>
    <col min="1561" max="1561" width="7.85546875" style="2" customWidth="1"/>
    <col min="1562" max="1563" width="0" style="2" hidden="1" customWidth="1"/>
    <col min="1564" max="1564" width="15" style="2" customWidth="1"/>
    <col min="1565" max="1792" width="8.85546875" style="2"/>
    <col min="1793" max="1793" width="55.85546875" style="2" customWidth="1"/>
    <col min="1794" max="1794" width="0" style="2" hidden="1" customWidth="1"/>
    <col min="1795" max="1795" width="17.28515625" style="2" customWidth="1"/>
    <col min="1796" max="1797" width="0" style="2" hidden="1" customWidth="1"/>
    <col min="1798" max="1798" width="19.42578125" style="2" customWidth="1"/>
    <col min="1799" max="1799" width="19" style="2" customWidth="1"/>
    <col min="1800" max="1800" width="19.28515625" style="2" customWidth="1"/>
    <col min="1801" max="1801" width="0" style="2" hidden="1" customWidth="1"/>
    <col min="1802" max="1802" width="18.42578125" style="2" customWidth="1"/>
    <col min="1803" max="1803" width="19" style="2" customWidth="1"/>
    <col min="1804" max="1804" width="0" style="2" hidden="1" customWidth="1"/>
    <col min="1805" max="1805" width="16.28515625" style="2" customWidth="1"/>
    <col min="1806" max="1806" width="16.140625" style="2" customWidth="1"/>
    <col min="1807" max="1809" width="0" style="2" hidden="1" customWidth="1"/>
    <col min="1810" max="1810" width="17.28515625" style="2" customWidth="1"/>
    <col min="1811" max="1811" width="13.85546875" style="2" customWidth="1"/>
    <col min="1812" max="1812" width="14.28515625" style="2" customWidth="1"/>
    <col min="1813" max="1813" width="0" style="2" hidden="1" customWidth="1"/>
    <col min="1814" max="1814" width="12.5703125" style="2" customWidth="1"/>
    <col min="1815" max="1815" width="14.28515625" style="2" customWidth="1"/>
    <col min="1816" max="1816" width="12" style="2" customWidth="1"/>
    <col min="1817" max="1817" width="7.85546875" style="2" customWidth="1"/>
    <col min="1818" max="1819" width="0" style="2" hidden="1" customWidth="1"/>
    <col min="1820" max="1820" width="15" style="2" customWidth="1"/>
    <col min="1821" max="2048" width="8.85546875" style="2"/>
    <col min="2049" max="2049" width="55.85546875" style="2" customWidth="1"/>
    <col min="2050" max="2050" width="0" style="2" hidden="1" customWidth="1"/>
    <col min="2051" max="2051" width="17.28515625" style="2" customWidth="1"/>
    <col min="2052" max="2053" width="0" style="2" hidden="1" customWidth="1"/>
    <col min="2054" max="2054" width="19.42578125" style="2" customWidth="1"/>
    <col min="2055" max="2055" width="19" style="2" customWidth="1"/>
    <col min="2056" max="2056" width="19.28515625" style="2" customWidth="1"/>
    <col min="2057" max="2057" width="0" style="2" hidden="1" customWidth="1"/>
    <col min="2058" max="2058" width="18.42578125" style="2" customWidth="1"/>
    <col min="2059" max="2059" width="19" style="2" customWidth="1"/>
    <col min="2060" max="2060" width="0" style="2" hidden="1" customWidth="1"/>
    <col min="2061" max="2061" width="16.28515625" style="2" customWidth="1"/>
    <col min="2062" max="2062" width="16.140625" style="2" customWidth="1"/>
    <col min="2063" max="2065" width="0" style="2" hidden="1" customWidth="1"/>
    <col min="2066" max="2066" width="17.28515625" style="2" customWidth="1"/>
    <col min="2067" max="2067" width="13.85546875" style="2" customWidth="1"/>
    <col min="2068" max="2068" width="14.28515625" style="2" customWidth="1"/>
    <col min="2069" max="2069" width="0" style="2" hidden="1" customWidth="1"/>
    <col min="2070" max="2070" width="12.5703125" style="2" customWidth="1"/>
    <col min="2071" max="2071" width="14.28515625" style="2" customWidth="1"/>
    <col min="2072" max="2072" width="12" style="2" customWidth="1"/>
    <col min="2073" max="2073" width="7.85546875" style="2" customWidth="1"/>
    <col min="2074" max="2075" width="0" style="2" hidden="1" customWidth="1"/>
    <col min="2076" max="2076" width="15" style="2" customWidth="1"/>
    <col min="2077" max="2304" width="8.85546875" style="2"/>
    <col min="2305" max="2305" width="55.85546875" style="2" customWidth="1"/>
    <col min="2306" max="2306" width="0" style="2" hidden="1" customWidth="1"/>
    <col min="2307" max="2307" width="17.28515625" style="2" customWidth="1"/>
    <col min="2308" max="2309" width="0" style="2" hidden="1" customWidth="1"/>
    <col min="2310" max="2310" width="19.42578125" style="2" customWidth="1"/>
    <col min="2311" max="2311" width="19" style="2" customWidth="1"/>
    <col min="2312" max="2312" width="19.28515625" style="2" customWidth="1"/>
    <col min="2313" max="2313" width="0" style="2" hidden="1" customWidth="1"/>
    <col min="2314" max="2314" width="18.42578125" style="2" customWidth="1"/>
    <col min="2315" max="2315" width="19" style="2" customWidth="1"/>
    <col min="2316" max="2316" width="0" style="2" hidden="1" customWidth="1"/>
    <col min="2317" max="2317" width="16.28515625" style="2" customWidth="1"/>
    <col min="2318" max="2318" width="16.140625" style="2" customWidth="1"/>
    <col min="2319" max="2321" width="0" style="2" hidden="1" customWidth="1"/>
    <col min="2322" max="2322" width="17.28515625" style="2" customWidth="1"/>
    <col min="2323" max="2323" width="13.85546875" style="2" customWidth="1"/>
    <col min="2324" max="2324" width="14.28515625" style="2" customWidth="1"/>
    <col min="2325" max="2325" width="0" style="2" hidden="1" customWidth="1"/>
    <col min="2326" max="2326" width="12.5703125" style="2" customWidth="1"/>
    <col min="2327" max="2327" width="14.28515625" style="2" customWidth="1"/>
    <col min="2328" max="2328" width="12" style="2" customWidth="1"/>
    <col min="2329" max="2329" width="7.85546875" style="2" customWidth="1"/>
    <col min="2330" max="2331" width="0" style="2" hidden="1" customWidth="1"/>
    <col min="2332" max="2332" width="15" style="2" customWidth="1"/>
    <col min="2333" max="2560" width="8.85546875" style="2"/>
    <col min="2561" max="2561" width="55.85546875" style="2" customWidth="1"/>
    <col min="2562" max="2562" width="0" style="2" hidden="1" customWidth="1"/>
    <col min="2563" max="2563" width="17.28515625" style="2" customWidth="1"/>
    <col min="2564" max="2565" width="0" style="2" hidden="1" customWidth="1"/>
    <col min="2566" max="2566" width="19.42578125" style="2" customWidth="1"/>
    <col min="2567" max="2567" width="19" style="2" customWidth="1"/>
    <col min="2568" max="2568" width="19.28515625" style="2" customWidth="1"/>
    <col min="2569" max="2569" width="0" style="2" hidden="1" customWidth="1"/>
    <col min="2570" max="2570" width="18.42578125" style="2" customWidth="1"/>
    <col min="2571" max="2571" width="19" style="2" customWidth="1"/>
    <col min="2572" max="2572" width="0" style="2" hidden="1" customWidth="1"/>
    <col min="2573" max="2573" width="16.28515625" style="2" customWidth="1"/>
    <col min="2574" max="2574" width="16.140625" style="2" customWidth="1"/>
    <col min="2575" max="2577" width="0" style="2" hidden="1" customWidth="1"/>
    <col min="2578" max="2578" width="17.28515625" style="2" customWidth="1"/>
    <col min="2579" max="2579" width="13.85546875" style="2" customWidth="1"/>
    <col min="2580" max="2580" width="14.28515625" style="2" customWidth="1"/>
    <col min="2581" max="2581" width="0" style="2" hidden="1" customWidth="1"/>
    <col min="2582" max="2582" width="12.5703125" style="2" customWidth="1"/>
    <col min="2583" max="2583" width="14.28515625" style="2" customWidth="1"/>
    <col min="2584" max="2584" width="12" style="2" customWidth="1"/>
    <col min="2585" max="2585" width="7.85546875" style="2" customWidth="1"/>
    <col min="2586" max="2587" width="0" style="2" hidden="1" customWidth="1"/>
    <col min="2588" max="2588" width="15" style="2" customWidth="1"/>
    <col min="2589" max="2816" width="8.85546875" style="2"/>
    <col min="2817" max="2817" width="55.85546875" style="2" customWidth="1"/>
    <col min="2818" max="2818" width="0" style="2" hidden="1" customWidth="1"/>
    <col min="2819" max="2819" width="17.28515625" style="2" customWidth="1"/>
    <col min="2820" max="2821" width="0" style="2" hidden="1" customWidth="1"/>
    <col min="2822" max="2822" width="19.42578125" style="2" customWidth="1"/>
    <col min="2823" max="2823" width="19" style="2" customWidth="1"/>
    <col min="2824" max="2824" width="19.28515625" style="2" customWidth="1"/>
    <col min="2825" max="2825" width="0" style="2" hidden="1" customWidth="1"/>
    <col min="2826" max="2826" width="18.42578125" style="2" customWidth="1"/>
    <col min="2827" max="2827" width="19" style="2" customWidth="1"/>
    <col min="2828" max="2828" width="0" style="2" hidden="1" customWidth="1"/>
    <col min="2829" max="2829" width="16.28515625" style="2" customWidth="1"/>
    <col min="2830" max="2830" width="16.140625" style="2" customWidth="1"/>
    <col min="2831" max="2833" width="0" style="2" hidden="1" customWidth="1"/>
    <col min="2834" max="2834" width="17.28515625" style="2" customWidth="1"/>
    <col min="2835" max="2835" width="13.85546875" style="2" customWidth="1"/>
    <col min="2836" max="2836" width="14.28515625" style="2" customWidth="1"/>
    <col min="2837" max="2837" width="0" style="2" hidden="1" customWidth="1"/>
    <col min="2838" max="2838" width="12.5703125" style="2" customWidth="1"/>
    <col min="2839" max="2839" width="14.28515625" style="2" customWidth="1"/>
    <col min="2840" max="2840" width="12" style="2" customWidth="1"/>
    <col min="2841" max="2841" width="7.85546875" style="2" customWidth="1"/>
    <col min="2842" max="2843" width="0" style="2" hidden="1" customWidth="1"/>
    <col min="2844" max="2844" width="15" style="2" customWidth="1"/>
    <col min="2845" max="3072" width="8.85546875" style="2"/>
    <col min="3073" max="3073" width="55.85546875" style="2" customWidth="1"/>
    <col min="3074" max="3074" width="0" style="2" hidden="1" customWidth="1"/>
    <col min="3075" max="3075" width="17.28515625" style="2" customWidth="1"/>
    <col min="3076" max="3077" width="0" style="2" hidden="1" customWidth="1"/>
    <col min="3078" max="3078" width="19.42578125" style="2" customWidth="1"/>
    <col min="3079" max="3079" width="19" style="2" customWidth="1"/>
    <col min="3080" max="3080" width="19.28515625" style="2" customWidth="1"/>
    <col min="3081" max="3081" width="0" style="2" hidden="1" customWidth="1"/>
    <col min="3082" max="3082" width="18.42578125" style="2" customWidth="1"/>
    <col min="3083" max="3083" width="19" style="2" customWidth="1"/>
    <col min="3084" max="3084" width="0" style="2" hidden="1" customWidth="1"/>
    <col min="3085" max="3085" width="16.28515625" style="2" customWidth="1"/>
    <col min="3086" max="3086" width="16.140625" style="2" customWidth="1"/>
    <col min="3087" max="3089" width="0" style="2" hidden="1" customWidth="1"/>
    <col min="3090" max="3090" width="17.28515625" style="2" customWidth="1"/>
    <col min="3091" max="3091" width="13.85546875" style="2" customWidth="1"/>
    <col min="3092" max="3092" width="14.28515625" style="2" customWidth="1"/>
    <col min="3093" max="3093" width="0" style="2" hidden="1" customWidth="1"/>
    <col min="3094" max="3094" width="12.5703125" style="2" customWidth="1"/>
    <col min="3095" max="3095" width="14.28515625" style="2" customWidth="1"/>
    <col min="3096" max="3096" width="12" style="2" customWidth="1"/>
    <col min="3097" max="3097" width="7.85546875" style="2" customWidth="1"/>
    <col min="3098" max="3099" width="0" style="2" hidden="1" customWidth="1"/>
    <col min="3100" max="3100" width="15" style="2" customWidth="1"/>
    <col min="3101" max="3328" width="8.85546875" style="2"/>
    <col min="3329" max="3329" width="55.85546875" style="2" customWidth="1"/>
    <col min="3330" max="3330" width="0" style="2" hidden="1" customWidth="1"/>
    <col min="3331" max="3331" width="17.28515625" style="2" customWidth="1"/>
    <col min="3332" max="3333" width="0" style="2" hidden="1" customWidth="1"/>
    <col min="3334" max="3334" width="19.42578125" style="2" customWidth="1"/>
    <col min="3335" max="3335" width="19" style="2" customWidth="1"/>
    <col min="3336" max="3336" width="19.28515625" style="2" customWidth="1"/>
    <col min="3337" max="3337" width="0" style="2" hidden="1" customWidth="1"/>
    <col min="3338" max="3338" width="18.42578125" style="2" customWidth="1"/>
    <col min="3339" max="3339" width="19" style="2" customWidth="1"/>
    <col min="3340" max="3340" width="0" style="2" hidden="1" customWidth="1"/>
    <col min="3341" max="3341" width="16.28515625" style="2" customWidth="1"/>
    <col min="3342" max="3342" width="16.140625" style="2" customWidth="1"/>
    <col min="3343" max="3345" width="0" style="2" hidden="1" customWidth="1"/>
    <col min="3346" max="3346" width="17.28515625" style="2" customWidth="1"/>
    <col min="3347" max="3347" width="13.85546875" style="2" customWidth="1"/>
    <col min="3348" max="3348" width="14.28515625" style="2" customWidth="1"/>
    <col min="3349" max="3349" width="0" style="2" hidden="1" customWidth="1"/>
    <col min="3350" max="3350" width="12.5703125" style="2" customWidth="1"/>
    <col min="3351" max="3351" width="14.28515625" style="2" customWidth="1"/>
    <col min="3352" max="3352" width="12" style="2" customWidth="1"/>
    <col min="3353" max="3353" width="7.85546875" style="2" customWidth="1"/>
    <col min="3354" max="3355" width="0" style="2" hidden="1" customWidth="1"/>
    <col min="3356" max="3356" width="15" style="2" customWidth="1"/>
    <col min="3357" max="3584" width="8.85546875" style="2"/>
    <col min="3585" max="3585" width="55.85546875" style="2" customWidth="1"/>
    <col min="3586" max="3586" width="0" style="2" hidden="1" customWidth="1"/>
    <col min="3587" max="3587" width="17.28515625" style="2" customWidth="1"/>
    <col min="3588" max="3589" width="0" style="2" hidden="1" customWidth="1"/>
    <col min="3590" max="3590" width="19.42578125" style="2" customWidth="1"/>
    <col min="3591" max="3591" width="19" style="2" customWidth="1"/>
    <col min="3592" max="3592" width="19.28515625" style="2" customWidth="1"/>
    <col min="3593" max="3593" width="0" style="2" hidden="1" customWidth="1"/>
    <col min="3594" max="3594" width="18.42578125" style="2" customWidth="1"/>
    <col min="3595" max="3595" width="19" style="2" customWidth="1"/>
    <col min="3596" max="3596" width="0" style="2" hidden="1" customWidth="1"/>
    <col min="3597" max="3597" width="16.28515625" style="2" customWidth="1"/>
    <col min="3598" max="3598" width="16.140625" style="2" customWidth="1"/>
    <col min="3599" max="3601" width="0" style="2" hidden="1" customWidth="1"/>
    <col min="3602" max="3602" width="17.28515625" style="2" customWidth="1"/>
    <col min="3603" max="3603" width="13.85546875" style="2" customWidth="1"/>
    <col min="3604" max="3604" width="14.28515625" style="2" customWidth="1"/>
    <col min="3605" max="3605" width="0" style="2" hidden="1" customWidth="1"/>
    <col min="3606" max="3606" width="12.5703125" style="2" customWidth="1"/>
    <col min="3607" max="3607" width="14.28515625" style="2" customWidth="1"/>
    <col min="3608" max="3608" width="12" style="2" customWidth="1"/>
    <col min="3609" max="3609" width="7.85546875" style="2" customWidth="1"/>
    <col min="3610" max="3611" width="0" style="2" hidden="1" customWidth="1"/>
    <col min="3612" max="3612" width="15" style="2" customWidth="1"/>
    <col min="3613" max="3840" width="8.85546875" style="2"/>
    <col min="3841" max="3841" width="55.85546875" style="2" customWidth="1"/>
    <col min="3842" max="3842" width="0" style="2" hidden="1" customWidth="1"/>
    <col min="3843" max="3843" width="17.28515625" style="2" customWidth="1"/>
    <col min="3844" max="3845" width="0" style="2" hidden="1" customWidth="1"/>
    <col min="3846" max="3846" width="19.42578125" style="2" customWidth="1"/>
    <col min="3847" max="3847" width="19" style="2" customWidth="1"/>
    <col min="3848" max="3848" width="19.28515625" style="2" customWidth="1"/>
    <col min="3849" max="3849" width="0" style="2" hidden="1" customWidth="1"/>
    <col min="3850" max="3850" width="18.42578125" style="2" customWidth="1"/>
    <col min="3851" max="3851" width="19" style="2" customWidth="1"/>
    <col min="3852" max="3852" width="0" style="2" hidden="1" customWidth="1"/>
    <col min="3853" max="3853" width="16.28515625" style="2" customWidth="1"/>
    <col min="3854" max="3854" width="16.140625" style="2" customWidth="1"/>
    <col min="3855" max="3857" width="0" style="2" hidden="1" customWidth="1"/>
    <col min="3858" max="3858" width="17.28515625" style="2" customWidth="1"/>
    <col min="3859" max="3859" width="13.85546875" style="2" customWidth="1"/>
    <col min="3860" max="3860" width="14.28515625" style="2" customWidth="1"/>
    <col min="3861" max="3861" width="0" style="2" hidden="1" customWidth="1"/>
    <col min="3862" max="3862" width="12.5703125" style="2" customWidth="1"/>
    <col min="3863" max="3863" width="14.28515625" style="2" customWidth="1"/>
    <col min="3864" max="3864" width="12" style="2" customWidth="1"/>
    <col min="3865" max="3865" width="7.85546875" style="2" customWidth="1"/>
    <col min="3866" max="3867" width="0" style="2" hidden="1" customWidth="1"/>
    <col min="3868" max="3868" width="15" style="2" customWidth="1"/>
    <col min="3869" max="4096" width="8.85546875" style="2"/>
    <col min="4097" max="4097" width="55.85546875" style="2" customWidth="1"/>
    <col min="4098" max="4098" width="0" style="2" hidden="1" customWidth="1"/>
    <col min="4099" max="4099" width="17.28515625" style="2" customWidth="1"/>
    <col min="4100" max="4101" width="0" style="2" hidden="1" customWidth="1"/>
    <col min="4102" max="4102" width="19.42578125" style="2" customWidth="1"/>
    <col min="4103" max="4103" width="19" style="2" customWidth="1"/>
    <col min="4104" max="4104" width="19.28515625" style="2" customWidth="1"/>
    <col min="4105" max="4105" width="0" style="2" hidden="1" customWidth="1"/>
    <col min="4106" max="4106" width="18.42578125" style="2" customWidth="1"/>
    <col min="4107" max="4107" width="19" style="2" customWidth="1"/>
    <col min="4108" max="4108" width="0" style="2" hidden="1" customWidth="1"/>
    <col min="4109" max="4109" width="16.28515625" style="2" customWidth="1"/>
    <col min="4110" max="4110" width="16.140625" style="2" customWidth="1"/>
    <col min="4111" max="4113" width="0" style="2" hidden="1" customWidth="1"/>
    <col min="4114" max="4114" width="17.28515625" style="2" customWidth="1"/>
    <col min="4115" max="4115" width="13.85546875" style="2" customWidth="1"/>
    <col min="4116" max="4116" width="14.28515625" style="2" customWidth="1"/>
    <col min="4117" max="4117" width="0" style="2" hidden="1" customWidth="1"/>
    <col min="4118" max="4118" width="12.5703125" style="2" customWidth="1"/>
    <col min="4119" max="4119" width="14.28515625" style="2" customWidth="1"/>
    <col min="4120" max="4120" width="12" style="2" customWidth="1"/>
    <col min="4121" max="4121" width="7.85546875" style="2" customWidth="1"/>
    <col min="4122" max="4123" width="0" style="2" hidden="1" customWidth="1"/>
    <col min="4124" max="4124" width="15" style="2" customWidth="1"/>
    <col min="4125" max="4352" width="8.85546875" style="2"/>
    <col min="4353" max="4353" width="55.85546875" style="2" customWidth="1"/>
    <col min="4354" max="4354" width="0" style="2" hidden="1" customWidth="1"/>
    <col min="4355" max="4355" width="17.28515625" style="2" customWidth="1"/>
    <col min="4356" max="4357" width="0" style="2" hidden="1" customWidth="1"/>
    <col min="4358" max="4358" width="19.42578125" style="2" customWidth="1"/>
    <col min="4359" max="4359" width="19" style="2" customWidth="1"/>
    <col min="4360" max="4360" width="19.28515625" style="2" customWidth="1"/>
    <col min="4361" max="4361" width="0" style="2" hidden="1" customWidth="1"/>
    <col min="4362" max="4362" width="18.42578125" style="2" customWidth="1"/>
    <col min="4363" max="4363" width="19" style="2" customWidth="1"/>
    <col min="4364" max="4364" width="0" style="2" hidden="1" customWidth="1"/>
    <col min="4365" max="4365" width="16.28515625" style="2" customWidth="1"/>
    <col min="4366" max="4366" width="16.140625" style="2" customWidth="1"/>
    <col min="4367" max="4369" width="0" style="2" hidden="1" customWidth="1"/>
    <col min="4370" max="4370" width="17.28515625" style="2" customWidth="1"/>
    <col min="4371" max="4371" width="13.85546875" style="2" customWidth="1"/>
    <col min="4372" max="4372" width="14.28515625" style="2" customWidth="1"/>
    <col min="4373" max="4373" width="0" style="2" hidden="1" customWidth="1"/>
    <col min="4374" max="4374" width="12.5703125" style="2" customWidth="1"/>
    <col min="4375" max="4375" width="14.28515625" style="2" customWidth="1"/>
    <col min="4376" max="4376" width="12" style="2" customWidth="1"/>
    <col min="4377" max="4377" width="7.85546875" style="2" customWidth="1"/>
    <col min="4378" max="4379" width="0" style="2" hidden="1" customWidth="1"/>
    <col min="4380" max="4380" width="15" style="2" customWidth="1"/>
    <col min="4381" max="4608" width="8.85546875" style="2"/>
    <col min="4609" max="4609" width="55.85546875" style="2" customWidth="1"/>
    <col min="4610" max="4610" width="0" style="2" hidden="1" customWidth="1"/>
    <col min="4611" max="4611" width="17.28515625" style="2" customWidth="1"/>
    <col min="4612" max="4613" width="0" style="2" hidden="1" customWidth="1"/>
    <col min="4614" max="4614" width="19.42578125" style="2" customWidth="1"/>
    <col min="4615" max="4615" width="19" style="2" customWidth="1"/>
    <col min="4616" max="4616" width="19.28515625" style="2" customWidth="1"/>
    <col min="4617" max="4617" width="0" style="2" hidden="1" customWidth="1"/>
    <col min="4618" max="4618" width="18.42578125" style="2" customWidth="1"/>
    <col min="4619" max="4619" width="19" style="2" customWidth="1"/>
    <col min="4620" max="4620" width="0" style="2" hidden="1" customWidth="1"/>
    <col min="4621" max="4621" width="16.28515625" style="2" customWidth="1"/>
    <col min="4622" max="4622" width="16.140625" style="2" customWidth="1"/>
    <col min="4623" max="4625" width="0" style="2" hidden="1" customWidth="1"/>
    <col min="4626" max="4626" width="17.28515625" style="2" customWidth="1"/>
    <col min="4627" max="4627" width="13.85546875" style="2" customWidth="1"/>
    <col min="4628" max="4628" width="14.28515625" style="2" customWidth="1"/>
    <col min="4629" max="4629" width="0" style="2" hidden="1" customWidth="1"/>
    <col min="4630" max="4630" width="12.5703125" style="2" customWidth="1"/>
    <col min="4631" max="4631" width="14.28515625" style="2" customWidth="1"/>
    <col min="4632" max="4632" width="12" style="2" customWidth="1"/>
    <col min="4633" max="4633" width="7.85546875" style="2" customWidth="1"/>
    <col min="4634" max="4635" width="0" style="2" hidden="1" customWidth="1"/>
    <col min="4636" max="4636" width="15" style="2" customWidth="1"/>
    <col min="4637" max="4864" width="8.85546875" style="2"/>
    <col min="4865" max="4865" width="55.85546875" style="2" customWidth="1"/>
    <col min="4866" max="4866" width="0" style="2" hidden="1" customWidth="1"/>
    <col min="4867" max="4867" width="17.28515625" style="2" customWidth="1"/>
    <col min="4868" max="4869" width="0" style="2" hidden="1" customWidth="1"/>
    <col min="4870" max="4870" width="19.42578125" style="2" customWidth="1"/>
    <col min="4871" max="4871" width="19" style="2" customWidth="1"/>
    <col min="4872" max="4872" width="19.28515625" style="2" customWidth="1"/>
    <col min="4873" max="4873" width="0" style="2" hidden="1" customWidth="1"/>
    <col min="4874" max="4874" width="18.42578125" style="2" customWidth="1"/>
    <col min="4875" max="4875" width="19" style="2" customWidth="1"/>
    <col min="4876" max="4876" width="0" style="2" hidden="1" customWidth="1"/>
    <col min="4877" max="4877" width="16.28515625" style="2" customWidth="1"/>
    <col min="4878" max="4878" width="16.140625" style="2" customWidth="1"/>
    <col min="4879" max="4881" width="0" style="2" hidden="1" customWidth="1"/>
    <col min="4882" max="4882" width="17.28515625" style="2" customWidth="1"/>
    <col min="4883" max="4883" width="13.85546875" style="2" customWidth="1"/>
    <col min="4884" max="4884" width="14.28515625" style="2" customWidth="1"/>
    <col min="4885" max="4885" width="0" style="2" hidden="1" customWidth="1"/>
    <col min="4886" max="4886" width="12.5703125" style="2" customWidth="1"/>
    <col min="4887" max="4887" width="14.28515625" style="2" customWidth="1"/>
    <col min="4888" max="4888" width="12" style="2" customWidth="1"/>
    <col min="4889" max="4889" width="7.85546875" style="2" customWidth="1"/>
    <col min="4890" max="4891" width="0" style="2" hidden="1" customWidth="1"/>
    <col min="4892" max="4892" width="15" style="2" customWidth="1"/>
    <col min="4893" max="5120" width="8.85546875" style="2"/>
    <col min="5121" max="5121" width="55.85546875" style="2" customWidth="1"/>
    <col min="5122" max="5122" width="0" style="2" hidden="1" customWidth="1"/>
    <col min="5123" max="5123" width="17.28515625" style="2" customWidth="1"/>
    <col min="5124" max="5125" width="0" style="2" hidden="1" customWidth="1"/>
    <col min="5126" max="5126" width="19.42578125" style="2" customWidth="1"/>
    <col min="5127" max="5127" width="19" style="2" customWidth="1"/>
    <col min="5128" max="5128" width="19.28515625" style="2" customWidth="1"/>
    <col min="5129" max="5129" width="0" style="2" hidden="1" customWidth="1"/>
    <col min="5130" max="5130" width="18.42578125" style="2" customWidth="1"/>
    <col min="5131" max="5131" width="19" style="2" customWidth="1"/>
    <col min="5132" max="5132" width="0" style="2" hidden="1" customWidth="1"/>
    <col min="5133" max="5133" width="16.28515625" style="2" customWidth="1"/>
    <col min="5134" max="5134" width="16.140625" style="2" customWidth="1"/>
    <col min="5135" max="5137" width="0" style="2" hidden="1" customWidth="1"/>
    <col min="5138" max="5138" width="17.28515625" style="2" customWidth="1"/>
    <col min="5139" max="5139" width="13.85546875" style="2" customWidth="1"/>
    <col min="5140" max="5140" width="14.28515625" style="2" customWidth="1"/>
    <col min="5141" max="5141" width="0" style="2" hidden="1" customWidth="1"/>
    <col min="5142" max="5142" width="12.5703125" style="2" customWidth="1"/>
    <col min="5143" max="5143" width="14.28515625" style="2" customWidth="1"/>
    <col min="5144" max="5144" width="12" style="2" customWidth="1"/>
    <col min="5145" max="5145" width="7.85546875" style="2" customWidth="1"/>
    <col min="5146" max="5147" width="0" style="2" hidden="1" customWidth="1"/>
    <col min="5148" max="5148" width="15" style="2" customWidth="1"/>
    <col min="5149" max="5376" width="8.85546875" style="2"/>
    <col min="5377" max="5377" width="55.85546875" style="2" customWidth="1"/>
    <col min="5378" max="5378" width="0" style="2" hidden="1" customWidth="1"/>
    <col min="5379" max="5379" width="17.28515625" style="2" customWidth="1"/>
    <col min="5380" max="5381" width="0" style="2" hidden="1" customWidth="1"/>
    <col min="5382" max="5382" width="19.42578125" style="2" customWidth="1"/>
    <col min="5383" max="5383" width="19" style="2" customWidth="1"/>
    <col min="5384" max="5384" width="19.28515625" style="2" customWidth="1"/>
    <col min="5385" max="5385" width="0" style="2" hidden="1" customWidth="1"/>
    <col min="5386" max="5386" width="18.42578125" style="2" customWidth="1"/>
    <col min="5387" max="5387" width="19" style="2" customWidth="1"/>
    <col min="5388" max="5388" width="0" style="2" hidden="1" customWidth="1"/>
    <col min="5389" max="5389" width="16.28515625" style="2" customWidth="1"/>
    <col min="5390" max="5390" width="16.140625" style="2" customWidth="1"/>
    <col min="5391" max="5393" width="0" style="2" hidden="1" customWidth="1"/>
    <col min="5394" max="5394" width="17.28515625" style="2" customWidth="1"/>
    <col min="5395" max="5395" width="13.85546875" style="2" customWidth="1"/>
    <col min="5396" max="5396" width="14.28515625" style="2" customWidth="1"/>
    <col min="5397" max="5397" width="0" style="2" hidden="1" customWidth="1"/>
    <col min="5398" max="5398" width="12.5703125" style="2" customWidth="1"/>
    <col min="5399" max="5399" width="14.28515625" style="2" customWidth="1"/>
    <col min="5400" max="5400" width="12" style="2" customWidth="1"/>
    <col min="5401" max="5401" width="7.85546875" style="2" customWidth="1"/>
    <col min="5402" max="5403" width="0" style="2" hidden="1" customWidth="1"/>
    <col min="5404" max="5404" width="15" style="2" customWidth="1"/>
    <col min="5405" max="5632" width="8.85546875" style="2"/>
    <col min="5633" max="5633" width="55.85546875" style="2" customWidth="1"/>
    <col min="5634" max="5634" width="0" style="2" hidden="1" customWidth="1"/>
    <col min="5635" max="5635" width="17.28515625" style="2" customWidth="1"/>
    <col min="5636" max="5637" width="0" style="2" hidden="1" customWidth="1"/>
    <col min="5638" max="5638" width="19.42578125" style="2" customWidth="1"/>
    <col min="5639" max="5639" width="19" style="2" customWidth="1"/>
    <col min="5640" max="5640" width="19.28515625" style="2" customWidth="1"/>
    <col min="5641" max="5641" width="0" style="2" hidden="1" customWidth="1"/>
    <col min="5642" max="5642" width="18.42578125" style="2" customWidth="1"/>
    <col min="5643" max="5643" width="19" style="2" customWidth="1"/>
    <col min="5644" max="5644" width="0" style="2" hidden="1" customWidth="1"/>
    <col min="5645" max="5645" width="16.28515625" style="2" customWidth="1"/>
    <col min="5646" max="5646" width="16.140625" style="2" customWidth="1"/>
    <col min="5647" max="5649" width="0" style="2" hidden="1" customWidth="1"/>
    <col min="5650" max="5650" width="17.28515625" style="2" customWidth="1"/>
    <col min="5651" max="5651" width="13.85546875" style="2" customWidth="1"/>
    <col min="5652" max="5652" width="14.28515625" style="2" customWidth="1"/>
    <col min="5653" max="5653" width="0" style="2" hidden="1" customWidth="1"/>
    <col min="5654" max="5654" width="12.5703125" style="2" customWidth="1"/>
    <col min="5655" max="5655" width="14.28515625" style="2" customWidth="1"/>
    <col min="5656" max="5656" width="12" style="2" customWidth="1"/>
    <col min="5657" max="5657" width="7.85546875" style="2" customWidth="1"/>
    <col min="5658" max="5659" width="0" style="2" hidden="1" customWidth="1"/>
    <col min="5660" max="5660" width="15" style="2" customWidth="1"/>
    <col min="5661" max="5888" width="8.85546875" style="2"/>
    <col min="5889" max="5889" width="55.85546875" style="2" customWidth="1"/>
    <col min="5890" max="5890" width="0" style="2" hidden="1" customWidth="1"/>
    <col min="5891" max="5891" width="17.28515625" style="2" customWidth="1"/>
    <col min="5892" max="5893" width="0" style="2" hidden="1" customWidth="1"/>
    <col min="5894" max="5894" width="19.42578125" style="2" customWidth="1"/>
    <col min="5895" max="5895" width="19" style="2" customWidth="1"/>
    <col min="5896" max="5896" width="19.28515625" style="2" customWidth="1"/>
    <col min="5897" max="5897" width="0" style="2" hidden="1" customWidth="1"/>
    <col min="5898" max="5898" width="18.42578125" style="2" customWidth="1"/>
    <col min="5899" max="5899" width="19" style="2" customWidth="1"/>
    <col min="5900" max="5900" width="0" style="2" hidden="1" customWidth="1"/>
    <col min="5901" max="5901" width="16.28515625" style="2" customWidth="1"/>
    <col min="5902" max="5902" width="16.140625" style="2" customWidth="1"/>
    <col min="5903" max="5905" width="0" style="2" hidden="1" customWidth="1"/>
    <col min="5906" max="5906" width="17.28515625" style="2" customWidth="1"/>
    <col min="5907" max="5907" width="13.85546875" style="2" customWidth="1"/>
    <col min="5908" max="5908" width="14.28515625" style="2" customWidth="1"/>
    <col min="5909" max="5909" width="0" style="2" hidden="1" customWidth="1"/>
    <col min="5910" max="5910" width="12.5703125" style="2" customWidth="1"/>
    <col min="5911" max="5911" width="14.28515625" style="2" customWidth="1"/>
    <col min="5912" max="5912" width="12" style="2" customWidth="1"/>
    <col min="5913" max="5913" width="7.85546875" style="2" customWidth="1"/>
    <col min="5914" max="5915" width="0" style="2" hidden="1" customWidth="1"/>
    <col min="5916" max="5916" width="15" style="2" customWidth="1"/>
    <col min="5917" max="6144" width="8.85546875" style="2"/>
    <col min="6145" max="6145" width="55.85546875" style="2" customWidth="1"/>
    <col min="6146" max="6146" width="0" style="2" hidden="1" customWidth="1"/>
    <col min="6147" max="6147" width="17.28515625" style="2" customWidth="1"/>
    <col min="6148" max="6149" width="0" style="2" hidden="1" customWidth="1"/>
    <col min="6150" max="6150" width="19.42578125" style="2" customWidth="1"/>
    <col min="6151" max="6151" width="19" style="2" customWidth="1"/>
    <col min="6152" max="6152" width="19.28515625" style="2" customWidth="1"/>
    <col min="6153" max="6153" width="0" style="2" hidden="1" customWidth="1"/>
    <col min="6154" max="6154" width="18.42578125" style="2" customWidth="1"/>
    <col min="6155" max="6155" width="19" style="2" customWidth="1"/>
    <col min="6156" max="6156" width="0" style="2" hidden="1" customWidth="1"/>
    <col min="6157" max="6157" width="16.28515625" style="2" customWidth="1"/>
    <col min="6158" max="6158" width="16.140625" style="2" customWidth="1"/>
    <col min="6159" max="6161" width="0" style="2" hidden="1" customWidth="1"/>
    <col min="6162" max="6162" width="17.28515625" style="2" customWidth="1"/>
    <col min="6163" max="6163" width="13.85546875" style="2" customWidth="1"/>
    <col min="6164" max="6164" width="14.28515625" style="2" customWidth="1"/>
    <col min="6165" max="6165" width="0" style="2" hidden="1" customWidth="1"/>
    <col min="6166" max="6166" width="12.5703125" style="2" customWidth="1"/>
    <col min="6167" max="6167" width="14.28515625" style="2" customWidth="1"/>
    <col min="6168" max="6168" width="12" style="2" customWidth="1"/>
    <col min="6169" max="6169" width="7.85546875" style="2" customWidth="1"/>
    <col min="6170" max="6171" width="0" style="2" hidden="1" customWidth="1"/>
    <col min="6172" max="6172" width="15" style="2" customWidth="1"/>
    <col min="6173" max="6400" width="8.85546875" style="2"/>
    <col min="6401" max="6401" width="55.85546875" style="2" customWidth="1"/>
    <col min="6402" max="6402" width="0" style="2" hidden="1" customWidth="1"/>
    <col min="6403" max="6403" width="17.28515625" style="2" customWidth="1"/>
    <col min="6404" max="6405" width="0" style="2" hidden="1" customWidth="1"/>
    <col min="6406" max="6406" width="19.42578125" style="2" customWidth="1"/>
    <col min="6407" max="6407" width="19" style="2" customWidth="1"/>
    <col min="6408" max="6408" width="19.28515625" style="2" customWidth="1"/>
    <col min="6409" max="6409" width="0" style="2" hidden="1" customWidth="1"/>
    <col min="6410" max="6410" width="18.42578125" style="2" customWidth="1"/>
    <col min="6411" max="6411" width="19" style="2" customWidth="1"/>
    <col min="6412" max="6412" width="0" style="2" hidden="1" customWidth="1"/>
    <col min="6413" max="6413" width="16.28515625" style="2" customWidth="1"/>
    <col min="6414" max="6414" width="16.140625" style="2" customWidth="1"/>
    <col min="6415" max="6417" width="0" style="2" hidden="1" customWidth="1"/>
    <col min="6418" max="6418" width="17.28515625" style="2" customWidth="1"/>
    <col min="6419" max="6419" width="13.85546875" style="2" customWidth="1"/>
    <col min="6420" max="6420" width="14.28515625" style="2" customWidth="1"/>
    <col min="6421" max="6421" width="0" style="2" hidden="1" customWidth="1"/>
    <col min="6422" max="6422" width="12.5703125" style="2" customWidth="1"/>
    <col min="6423" max="6423" width="14.28515625" style="2" customWidth="1"/>
    <col min="6424" max="6424" width="12" style="2" customWidth="1"/>
    <col min="6425" max="6425" width="7.85546875" style="2" customWidth="1"/>
    <col min="6426" max="6427" width="0" style="2" hidden="1" customWidth="1"/>
    <col min="6428" max="6428" width="15" style="2" customWidth="1"/>
    <col min="6429" max="6656" width="8.85546875" style="2"/>
    <col min="6657" max="6657" width="55.85546875" style="2" customWidth="1"/>
    <col min="6658" max="6658" width="0" style="2" hidden="1" customWidth="1"/>
    <col min="6659" max="6659" width="17.28515625" style="2" customWidth="1"/>
    <col min="6660" max="6661" width="0" style="2" hidden="1" customWidth="1"/>
    <col min="6662" max="6662" width="19.42578125" style="2" customWidth="1"/>
    <col min="6663" max="6663" width="19" style="2" customWidth="1"/>
    <col min="6664" max="6664" width="19.28515625" style="2" customWidth="1"/>
    <col min="6665" max="6665" width="0" style="2" hidden="1" customWidth="1"/>
    <col min="6666" max="6666" width="18.42578125" style="2" customWidth="1"/>
    <col min="6667" max="6667" width="19" style="2" customWidth="1"/>
    <col min="6668" max="6668" width="0" style="2" hidden="1" customWidth="1"/>
    <col min="6669" max="6669" width="16.28515625" style="2" customWidth="1"/>
    <col min="6670" max="6670" width="16.140625" style="2" customWidth="1"/>
    <col min="6671" max="6673" width="0" style="2" hidden="1" customWidth="1"/>
    <col min="6674" max="6674" width="17.28515625" style="2" customWidth="1"/>
    <col min="6675" max="6675" width="13.85546875" style="2" customWidth="1"/>
    <col min="6676" max="6676" width="14.28515625" style="2" customWidth="1"/>
    <col min="6677" max="6677" width="0" style="2" hidden="1" customWidth="1"/>
    <col min="6678" max="6678" width="12.5703125" style="2" customWidth="1"/>
    <col min="6679" max="6679" width="14.28515625" style="2" customWidth="1"/>
    <col min="6680" max="6680" width="12" style="2" customWidth="1"/>
    <col min="6681" max="6681" width="7.85546875" style="2" customWidth="1"/>
    <col min="6682" max="6683" width="0" style="2" hidden="1" customWidth="1"/>
    <col min="6684" max="6684" width="15" style="2" customWidth="1"/>
    <col min="6685" max="6912" width="8.85546875" style="2"/>
    <col min="6913" max="6913" width="55.85546875" style="2" customWidth="1"/>
    <col min="6914" max="6914" width="0" style="2" hidden="1" customWidth="1"/>
    <col min="6915" max="6915" width="17.28515625" style="2" customWidth="1"/>
    <col min="6916" max="6917" width="0" style="2" hidden="1" customWidth="1"/>
    <col min="6918" max="6918" width="19.42578125" style="2" customWidth="1"/>
    <col min="6919" max="6919" width="19" style="2" customWidth="1"/>
    <col min="6920" max="6920" width="19.28515625" style="2" customWidth="1"/>
    <col min="6921" max="6921" width="0" style="2" hidden="1" customWidth="1"/>
    <col min="6922" max="6922" width="18.42578125" style="2" customWidth="1"/>
    <col min="6923" max="6923" width="19" style="2" customWidth="1"/>
    <col min="6924" max="6924" width="0" style="2" hidden="1" customWidth="1"/>
    <col min="6925" max="6925" width="16.28515625" style="2" customWidth="1"/>
    <col min="6926" max="6926" width="16.140625" style="2" customWidth="1"/>
    <col min="6927" max="6929" width="0" style="2" hidden="1" customWidth="1"/>
    <col min="6930" max="6930" width="17.28515625" style="2" customWidth="1"/>
    <col min="6931" max="6931" width="13.85546875" style="2" customWidth="1"/>
    <col min="6932" max="6932" width="14.28515625" style="2" customWidth="1"/>
    <col min="6933" max="6933" width="0" style="2" hidden="1" customWidth="1"/>
    <col min="6934" max="6934" width="12.5703125" style="2" customWidth="1"/>
    <col min="6935" max="6935" width="14.28515625" style="2" customWidth="1"/>
    <col min="6936" max="6936" width="12" style="2" customWidth="1"/>
    <col min="6937" max="6937" width="7.85546875" style="2" customWidth="1"/>
    <col min="6938" max="6939" width="0" style="2" hidden="1" customWidth="1"/>
    <col min="6940" max="6940" width="15" style="2" customWidth="1"/>
    <col min="6941" max="7168" width="8.85546875" style="2"/>
    <col min="7169" max="7169" width="55.85546875" style="2" customWidth="1"/>
    <col min="7170" max="7170" width="0" style="2" hidden="1" customWidth="1"/>
    <col min="7171" max="7171" width="17.28515625" style="2" customWidth="1"/>
    <col min="7172" max="7173" width="0" style="2" hidden="1" customWidth="1"/>
    <col min="7174" max="7174" width="19.42578125" style="2" customWidth="1"/>
    <col min="7175" max="7175" width="19" style="2" customWidth="1"/>
    <col min="7176" max="7176" width="19.28515625" style="2" customWidth="1"/>
    <col min="7177" max="7177" width="0" style="2" hidden="1" customWidth="1"/>
    <col min="7178" max="7178" width="18.42578125" style="2" customWidth="1"/>
    <col min="7179" max="7179" width="19" style="2" customWidth="1"/>
    <col min="7180" max="7180" width="0" style="2" hidden="1" customWidth="1"/>
    <col min="7181" max="7181" width="16.28515625" style="2" customWidth="1"/>
    <col min="7182" max="7182" width="16.140625" style="2" customWidth="1"/>
    <col min="7183" max="7185" width="0" style="2" hidden="1" customWidth="1"/>
    <col min="7186" max="7186" width="17.28515625" style="2" customWidth="1"/>
    <col min="7187" max="7187" width="13.85546875" style="2" customWidth="1"/>
    <col min="7188" max="7188" width="14.28515625" style="2" customWidth="1"/>
    <col min="7189" max="7189" width="0" style="2" hidden="1" customWidth="1"/>
    <col min="7190" max="7190" width="12.5703125" style="2" customWidth="1"/>
    <col min="7191" max="7191" width="14.28515625" style="2" customWidth="1"/>
    <col min="7192" max="7192" width="12" style="2" customWidth="1"/>
    <col min="7193" max="7193" width="7.85546875" style="2" customWidth="1"/>
    <col min="7194" max="7195" width="0" style="2" hidden="1" customWidth="1"/>
    <col min="7196" max="7196" width="15" style="2" customWidth="1"/>
    <col min="7197" max="7424" width="8.85546875" style="2"/>
    <col min="7425" max="7425" width="55.85546875" style="2" customWidth="1"/>
    <col min="7426" max="7426" width="0" style="2" hidden="1" customWidth="1"/>
    <col min="7427" max="7427" width="17.28515625" style="2" customWidth="1"/>
    <col min="7428" max="7429" width="0" style="2" hidden="1" customWidth="1"/>
    <col min="7430" max="7430" width="19.42578125" style="2" customWidth="1"/>
    <col min="7431" max="7431" width="19" style="2" customWidth="1"/>
    <col min="7432" max="7432" width="19.28515625" style="2" customWidth="1"/>
    <col min="7433" max="7433" width="0" style="2" hidden="1" customWidth="1"/>
    <col min="7434" max="7434" width="18.42578125" style="2" customWidth="1"/>
    <col min="7435" max="7435" width="19" style="2" customWidth="1"/>
    <col min="7436" max="7436" width="0" style="2" hidden="1" customWidth="1"/>
    <col min="7437" max="7437" width="16.28515625" style="2" customWidth="1"/>
    <col min="7438" max="7438" width="16.140625" style="2" customWidth="1"/>
    <col min="7439" max="7441" width="0" style="2" hidden="1" customWidth="1"/>
    <col min="7442" max="7442" width="17.28515625" style="2" customWidth="1"/>
    <col min="7443" max="7443" width="13.85546875" style="2" customWidth="1"/>
    <col min="7444" max="7444" width="14.28515625" style="2" customWidth="1"/>
    <col min="7445" max="7445" width="0" style="2" hidden="1" customWidth="1"/>
    <col min="7446" max="7446" width="12.5703125" style="2" customWidth="1"/>
    <col min="7447" max="7447" width="14.28515625" style="2" customWidth="1"/>
    <col min="7448" max="7448" width="12" style="2" customWidth="1"/>
    <col min="7449" max="7449" width="7.85546875" style="2" customWidth="1"/>
    <col min="7450" max="7451" width="0" style="2" hidden="1" customWidth="1"/>
    <col min="7452" max="7452" width="15" style="2" customWidth="1"/>
    <col min="7453" max="7680" width="8.85546875" style="2"/>
    <col min="7681" max="7681" width="55.85546875" style="2" customWidth="1"/>
    <col min="7682" max="7682" width="0" style="2" hidden="1" customWidth="1"/>
    <col min="7683" max="7683" width="17.28515625" style="2" customWidth="1"/>
    <col min="7684" max="7685" width="0" style="2" hidden="1" customWidth="1"/>
    <col min="7686" max="7686" width="19.42578125" style="2" customWidth="1"/>
    <col min="7687" max="7687" width="19" style="2" customWidth="1"/>
    <col min="7688" max="7688" width="19.28515625" style="2" customWidth="1"/>
    <col min="7689" max="7689" width="0" style="2" hidden="1" customWidth="1"/>
    <col min="7690" max="7690" width="18.42578125" style="2" customWidth="1"/>
    <col min="7691" max="7691" width="19" style="2" customWidth="1"/>
    <col min="7692" max="7692" width="0" style="2" hidden="1" customWidth="1"/>
    <col min="7693" max="7693" width="16.28515625" style="2" customWidth="1"/>
    <col min="7694" max="7694" width="16.140625" style="2" customWidth="1"/>
    <col min="7695" max="7697" width="0" style="2" hidden="1" customWidth="1"/>
    <col min="7698" max="7698" width="17.28515625" style="2" customWidth="1"/>
    <col min="7699" max="7699" width="13.85546875" style="2" customWidth="1"/>
    <col min="7700" max="7700" width="14.28515625" style="2" customWidth="1"/>
    <col min="7701" max="7701" width="0" style="2" hidden="1" customWidth="1"/>
    <col min="7702" max="7702" width="12.5703125" style="2" customWidth="1"/>
    <col min="7703" max="7703" width="14.28515625" style="2" customWidth="1"/>
    <col min="7704" max="7704" width="12" style="2" customWidth="1"/>
    <col min="7705" max="7705" width="7.85546875" style="2" customWidth="1"/>
    <col min="7706" max="7707" width="0" style="2" hidden="1" customWidth="1"/>
    <col min="7708" max="7708" width="15" style="2" customWidth="1"/>
    <col min="7709" max="7936" width="8.85546875" style="2"/>
    <col min="7937" max="7937" width="55.85546875" style="2" customWidth="1"/>
    <col min="7938" max="7938" width="0" style="2" hidden="1" customWidth="1"/>
    <col min="7939" max="7939" width="17.28515625" style="2" customWidth="1"/>
    <col min="7940" max="7941" width="0" style="2" hidden="1" customWidth="1"/>
    <col min="7942" max="7942" width="19.42578125" style="2" customWidth="1"/>
    <col min="7943" max="7943" width="19" style="2" customWidth="1"/>
    <col min="7944" max="7944" width="19.28515625" style="2" customWidth="1"/>
    <col min="7945" max="7945" width="0" style="2" hidden="1" customWidth="1"/>
    <col min="7946" max="7946" width="18.42578125" style="2" customWidth="1"/>
    <col min="7947" max="7947" width="19" style="2" customWidth="1"/>
    <col min="7948" max="7948" width="0" style="2" hidden="1" customWidth="1"/>
    <col min="7949" max="7949" width="16.28515625" style="2" customWidth="1"/>
    <col min="7950" max="7950" width="16.140625" style="2" customWidth="1"/>
    <col min="7951" max="7953" width="0" style="2" hidden="1" customWidth="1"/>
    <col min="7954" max="7954" width="17.28515625" style="2" customWidth="1"/>
    <col min="7955" max="7955" width="13.85546875" style="2" customWidth="1"/>
    <col min="7956" max="7956" width="14.28515625" style="2" customWidth="1"/>
    <col min="7957" max="7957" width="0" style="2" hidden="1" customWidth="1"/>
    <col min="7958" max="7958" width="12.5703125" style="2" customWidth="1"/>
    <col min="7959" max="7959" width="14.28515625" style="2" customWidth="1"/>
    <col min="7960" max="7960" width="12" style="2" customWidth="1"/>
    <col min="7961" max="7961" width="7.85546875" style="2" customWidth="1"/>
    <col min="7962" max="7963" width="0" style="2" hidden="1" customWidth="1"/>
    <col min="7964" max="7964" width="15" style="2" customWidth="1"/>
    <col min="7965" max="8192" width="8.85546875" style="2"/>
    <col min="8193" max="8193" width="55.85546875" style="2" customWidth="1"/>
    <col min="8194" max="8194" width="0" style="2" hidden="1" customWidth="1"/>
    <col min="8195" max="8195" width="17.28515625" style="2" customWidth="1"/>
    <col min="8196" max="8197" width="0" style="2" hidden="1" customWidth="1"/>
    <col min="8198" max="8198" width="19.42578125" style="2" customWidth="1"/>
    <col min="8199" max="8199" width="19" style="2" customWidth="1"/>
    <col min="8200" max="8200" width="19.28515625" style="2" customWidth="1"/>
    <col min="8201" max="8201" width="0" style="2" hidden="1" customWidth="1"/>
    <col min="8202" max="8202" width="18.42578125" style="2" customWidth="1"/>
    <col min="8203" max="8203" width="19" style="2" customWidth="1"/>
    <col min="8204" max="8204" width="0" style="2" hidden="1" customWidth="1"/>
    <col min="8205" max="8205" width="16.28515625" style="2" customWidth="1"/>
    <col min="8206" max="8206" width="16.140625" style="2" customWidth="1"/>
    <col min="8207" max="8209" width="0" style="2" hidden="1" customWidth="1"/>
    <col min="8210" max="8210" width="17.28515625" style="2" customWidth="1"/>
    <col min="8211" max="8211" width="13.85546875" style="2" customWidth="1"/>
    <col min="8212" max="8212" width="14.28515625" style="2" customWidth="1"/>
    <col min="8213" max="8213" width="0" style="2" hidden="1" customWidth="1"/>
    <col min="8214" max="8214" width="12.5703125" style="2" customWidth="1"/>
    <col min="8215" max="8215" width="14.28515625" style="2" customWidth="1"/>
    <col min="8216" max="8216" width="12" style="2" customWidth="1"/>
    <col min="8217" max="8217" width="7.85546875" style="2" customWidth="1"/>
    <col min="8218" max="8219" width="0" style="2" hidden="1" customWidth="1"/>
    <col min="8220" max="8220" width="15" style="2" customWidth="1"/>
    <col min="8221" max="8448" width="8.85546875" style="2"/>
    <col min="8449" max="8449" width="55.85546875" style="2" customWidth="1"/>
    <col min="8450" max="8450" width="0" style="2" hidden="1" customWidth="1"/>
    <col min="8451" max="8451" width="17.28515625" style="2" customWidth="1"/>
    <col min="8452" max="8453" width="0" style="2" hidden="1" customWidth="1"/>
    <col min="8454" max="8454" width="19.42578125" style="2" customWidth="1"/>
    <col min="8455" max="8455" width="19" style="2" customWidth="1"/>
    <col min="8456" max="8456" width="19.28515625" style="2" customWidth="1"/>
    <col min="8457" max="8457" width="0" style="2" hidden="1" customWidth="1"/>
    <col min="8458" max="8458" width="18.42578125" style="2" customWidth="1"/>
    <col min="8459" max="8459" width="19" style="2" customWidth="1"/>
    <col min="8460" max="8460" width="0" style="2" hidden="1" customWidth="1"/>
    <col min="8461" max="8461" width="16.28515625" style="2" customWidth="1"/>
    <col min="8462" max="8462" width="16.140625" style="2" customWidth="1"/>
    <col min="8463" max="8465" width="0" style="2" hidden="1" customWidth="1"/>
    <col min="8466" max="8466" width="17.28515625" style="2" customWidth="1"/>
    <col min="8467" max="8467" width="13.85546875" style="2" customWidth="1"/>
    <col min="8468" max="8468" width="14.28515625" style="2" customWidth="1"/>
    <col min="8469" max="8469" width="0" style="2" hidden="1" customWidth="1"/>
    <col min="8470" max="8470" width="12.5703125" style="2" customWidth="1"/>
    <col min="8471" max="8471" width="14.28515625" style="2" customWidth="1"/>
    <col min="8472" max="8472" width="12" style="2" customWidth="1"/>
    <col min="8473" max="8473" width="7.85546875" style="2" customWidth="1"/>
    <col min="8474" max="8475" width="0" style="2" hidden="1" customWidth="1"/>
    <col min="8476" max="8476" width="15" style="2" customWidth="1"/>
    <col min="8477" max="8704" width="8.85546875" style="2"/>
    <col min="8705" max="8705" width="55.85546875" style="2" customWidth="1"/>
    <col min="8706" max="8706" width="0" style="2" hidden="1" customWidth="1"/>
    <col min="8707" max="8707" width="17.28515625" style="2" customWidth="1"/>
    <col min="8708" max="8709" width="0" style="2" hidden="1" customWidth="1"/>
    <col min="8710" max="8710" width="19.42578125" style="2" customWidth="1"/>
    <col min="8711" max="8711" width="19" style="2" customWidth="1"/>
    <col min="8712" max="8712" width="19.28515625" style="2" customWidth="1"/>
    <col min="8713" max="8713" width="0" style="2" hidden="1" customWidth="1"/>
    <col min="8714" max="8714" width="18.42578125" style="2" customWidth="1"/>
    <col min="8715" max="8715" width="19" style="2" customWidth="1"/>
    <col min="8716" max="8716" width="0" style="2" hidden="1" customWidth="1"/>
    <col min="8717" max="8717" width="16.28515625" style="2" customWidth="1"/>
    <col min="8718" max="8718" width="16.140625" style="2" customWidth="1"/>
    <col min="8719" max="8721" width="0" style="2" hidden="1" customWidth="1"/>
    <col min="8722" max="8722" width="17.28515625" style="2" customWidth="1"/>
    <col min="8723" max="8723" width="13.85546875" style="2" customWidth="1"/>
    <col min="8724" max="8724" width="14.28515625" style="2" customWidth="1"/>
    <col min="8725" max="8725" width="0" style="2" hidden="1" customWidth="1"/>
    <col min="8726" max="8726" width="12.5703125" style="2" customWidth="1"/>
    <col min="8727" max="8727" width="14.28515625" style="2" customWidth="1"/>
    <col min="8728" max="8728" width="12" style="2" customWidth="1"/>
    <col min="8729" max="8729" width="7.85546875" style="2" customWidth="1"/>
    <col min="8730" max="8731" width="0" style="2" hidden="1" customWidth="1"/>
    <col min="8732" max="8732" width="15" style="2" customWidth="1"/>
    <col min="8733" max="8960" width="8.85546875" style="2"/>
    <col min="8961" max="8961" width="55.85546875" style="2" customWidth="1"/>
    <col min="8962" max="8962" width="0" style="2" hidden="1" customWidth="1"/>
    <col min="8963" max="8963" width="17.28515625" style="2" customWidth="1"/>
    <col min="8964" max="8965" width="0" style="2" hidden="1" customWidth="1"/>
    <col min="8966" max="8966" width="19.42578125" style="2" customWidth="1"/>
    <col min="8967" max="8967" width="19" style="2" customWidth="1"/>
    <col min="8968" max="8968" width="19.28515625" style="2" customWidth="1"/>
    <col min="8969" max="8969" width="0" style="2" hidden="1" customWidth="1"/>
    <col min="8970" max="8970" width="18.42578125" style="2" customWidth="1"/>
    <col min="8971" max="8971" width="19" style="2" customWidth="1"/>
    <col min="8972" max="8972" width="0" style="2" hidden="1" customWidth="1"/>
    <col min="8973" max="8973" width="16.28515625" style="2" customWidth="1"/>
    <col min="8974" max="8974" width="16.140625" style="2" customWidth="1"/>
    <col min="8975" max="8977" width="0" style="2" hidden="1" customWidth="1"/>
    <col min="8978" max="8978" width="17.28515625" style="2" customWidth="1"/>
    <col min="8979" max="8979" width="13.85546875" style="2" customWidth="1"/>
    <col min="8980" max="8980" width="14.28515625" style="2" customWidth="1"/>
    <col min="8981" max="8981" width="0" style="2" hidden="1" customWidth="1"/>
    <col min="8982" max="8982" width="12.5703125" style="2" customWidth="1"/>
    <col min="8983" max="8983" width="14.28515625" style="2" customWidth="1"/>
    <col min="8984" max="8984" width="12" style="2" customWidth="1"/>
    <col min="8985" max="8985" width="7.85546875" style="2" customWidth="1"/>
    <col min="8986" max="8987" width="0" style="2" hidden="1" customWidth="1"/>
    <col min="8988" max="8988" width="15" style="2" customWidth="1"/>
    <col min="8989" max="9216" width="8.85546875" style="2"/>
    <col min="9217" max="9217" width="55.85546875" style="2" customWidth="1"/>
    <col min="9218" max="9218" width="0" style="2" hidden="1" customWidth="1"/>
    <col min="9219" max="9219" width="17.28515625" style="2" customWidth="1"/>
    <col min="9220" max="9221" width="0" style="2" hidden="1" customWidth="1"/>
    <col min="9222" max="9222" width="19.42578125" style="2" customWidth="1"/>
    <col min="9223" max="9223" width="19" style="2" customWidth="1"/>
    <col min="9224" max="9224" width="19.28515625" style="2" customWidth="1"/>
    <col min="9225" max="9225" width="0" style="2" hidden="1" customWidth="1"/>
    <col min="9226" max="9226" width="18.42578125" style="2" customWidth="1"/>
    <col min="9227" max="9227" width="19" style="2" customWidth="1"/>
    <col min="9228" max="9228" width="0" style="2" hidden="1" customWidth="1"/>
    <col min="9229" max="9229" width="16.28515625" style="2" customWidth="1"/>
    <col min="9230" max="9230" width="16.140625" style="2" customWidth="1"/>
    <col min="9231" max="9233" width="0" style="2" hidden="1" customWidth="1"/>
    <col min="9234" max="9234" width="17.28515625" style="2" customWidth="1"/>
    <col min="9235" max="9235" width="13.85546875" style="2" customWidth="1"/>
    <col min="9236" max="9236" width="14.28515625" style="2" customWidth="1"/>
    <col min="9237" max="9237" width="0" style="2" hidden="1" customWidth="1"/>
    <col min="9238" max="9238" width="12.5703125" style="2" customWidth="1"/>
    <col min="9239" max="9239" width="14.28515625" style="2" customWidth="1"/>
    <col min="9240" max="9240" width="12" style="2" customWidth="1"/>
    <col min="9241" max="9241" width="7.85546875" style="2" customWidth="1"/>
    <col min="9242" max="9243" width="0" style="2" hidden="1" customWidth="1"/>
    <col min="9244" max="9244" width="15" style="2" customWidth="1"/>
    <col min="9245" max="9472" width="8.85546875" style="2"/>
    <col min="9473" max="9473" width="55.85546875" style="2" customWidth="1"/>
    <col min="9474" max="9474" width="0" style="2" hidden="1" customWidth="1"/>
    <col min="9475" max="9475" width="17.28515625" style="2" customWidth="1"/>
    <col min="9476" max="9477" width="0" style="2" hidden="1" customWidth="1"/>
    <col min="9478" max="9478" width="19.42578125" style="2" customWidth="1"/>
    <col min="9479" max="9479" width="19" style="2" customWidth="1"/>
    <col min="9480" max="9480" width="19.28515625" style="2" customWidth="1"/>
    <col min="9481" max="9481" width="0" style="2" hidden="1" customWidth="1"/>
    <col min="9482" max="9482" width="18.42578125" style="2" customWidth="1"/>
    <col min="9483" max="9483" width="19" style="2" customWidth="1"/>
    <col min="9484" max="9484" width="0" style="2" hidden="1" customWidth="1"/>
    <col min="9485" max="9485" width="16.28515625" style="2" customWidth="1"/>
    <col min="9486" max="9486" width="16.140625" style="2" customWidth="1"/>
    <col min="9487" max="9489" width="0" style="2" hidden="1" customWidth="1"/>
    <col min="9490" max="9490" width="17.28515625" style="2" customWidth="1"/>
    <col min="9491" max="9491" width="13.85546875" style="2" customWidth="1"/>
    <col min="9492" max="9492" width="14.28515625" style="2" customWidth="1"/>
    <col min="9493" max="9493" width="0" style="2" hidden="1" customWidth="1"/>
    <col min="9494" max="9494" width="12.5703125" style="2" customWidth="1"/>
    <col min="9495" max="9495" width="14.28515625" style="2" customWidth="1"/>
    <col min="9496" max="9496" width="12" style="2" customWidth="1"/>
    <col min="9497" max="9497" width="7.85546875" style="2" customWidth="1"/>
    <col min="9498" max="9499" width="0" style="2" hidden="1" customWidth="1"/>
    <col min="9500" max="9500" width="15" style="2" customWidth="1"/>
    <col min="9501" max="9728" width="8.85546875" style="2"/>
    <col min="9729" max="9729" width="55.85546875" style="2" customWidth="1"/>
    <col min="9730" max="9730" width="0" style="2" hidden="1" customWidth="1"/>
    <col min="9731" max="9731" width="17.28515625" style="2" customWidth="1"/>
    <col min="9732" max="9733" width="0" style="2" hidden="1" customWidth="1"/>
    <col min="9734" max="9734" width="19.42578125" style="2" customWidth="1"/>
    <col min="9735" max="9735" width="19" style="2" customWidth="1"/>
    <col min="9736" max="9736" width="19.28515625" style="2" customWidth="1"/>
    <col min="9737" max="9737" width="0" style="2" hidden="1" customWidth="1"/>
    <col min="9738" max="9738" width="18.42578125" style="2" customWidth="1"/>
    <col min="9739" max="9739" width="19" style="2" customWidth="1"/>
    <col min="9740" max="9740" width="0" style="2" hidden="1" customWidth="1"/>
    <col min="9741" max="9741" width="16.28515625" style="2" customWidth="1"/>
    <col min="9742" max="9742" width="16.140625" style="2" customWidth="1"/>
    <col min="9743" max="9745" width="0" style="2" hidden="1" customWidth="1"/>
    <col min="9746" max="9746" width="17.28515625" style="2" customWidth="1"/>
    <col min="9747" max="9747" width="13.85546875" style="2" customWidth="1"/>
    <col min="9748" max="9748" width="14.28515625" style="2" customWidth="1"/>
    <col min="9749" max="9749" width="0" style="2" hidden="1" customWidth="1"/>
    <col min="9750" max="9750" width="12.5703125" style="2" customWidth="1"/>
    <col min="9751" max="9751" width="14.28515625" style="2" customWidth="1"/>
    <col min="9752" max="9752" width="12" style="2" customWidth="1"/>
    <col min="9753" max="9753" width="7.85546875" style="2" customWidth="1"/>
    <col min="9754" max="9755" width="0" style="2" hidden="1" customWidth="1"/>
    <col min="9756" max="9756" width="15" style="2" customWidth="1"/>
    <col min="9757" max="9984" width="8.85546875" style="2"/>
    <col min="9985" max="9985" width="55.85546875" style="2" customWidth="1"/>
    <col min="9986" max="9986" width="0" style="2" hidden="1" customWidth="1"/>
    <col min="9987" max="9987" width="17.28515625" style="2" customWidth="1"/>
    <col min="9988" max="9989" width="0" style="2" hidden="1" customWidth="1"/>
    <col min="9990" max="9990" width="19.42578125" style="2" customWidth="1"/>
    <col min="9991" max="9991" width="19" style="2" customWidth="1"/>
    <col min="9992" max="9992" width="19.28515625" style="2" customWidth="1"/>
    <col min="9993" max="9993" width="0" style="2" hidden="1" customWidth="1"/>
    <col min="9994" max="9994" width="18.42578125" style="2" customWidth="1"/>
    <col min="9995" max="9995" width="19" style="2" customWidth="1"/>
    <col min="9996" max="9996" width="0" style="2" hidden="1" customWidth="1"/>
    <col min="9997" max="9997" width="16.28515625" style="2" customWidth="1"/>
    <col min="9998" max="9998" width="16.140625" style="2" customWidth="1"/>
    <col min="9999" max="10001" width="0" style="2" hidden="1" customWidth="1"/>
    <col min="10002" max="10002" width="17.28515625" style="2" customWidth="1"/>
    <col min="10003" max="10003" width="13.85546875" style="2" customWidth="1"/>
    <col min="10004" max="10004" width="14.28515625" style="2" customWidth="1"/>
    <col min="10005" max="10005" width="0" style="2" hidden="1" customWidth="1"/>
    <col min="10006" max="10006" width="12.5703125" style="2" customWidth="1"/>
    <col min="10007" max="10007" width="14.28515625" style="2" customWidth="1"/>
    <col min="10008" max="10008" width="12" style="2" customWidth="1"/>
    <col min="10009" max="10009" width="7.85546875" style="2" customWidth="1"/>
    <col min="10010" max="10011" width="0" style="2" hidden="1" customWidth="1"/>
    <col min="10012" max="10012" width="15" style="2" customWidth="1"/>
    <col min="10013" max="10240" width="8.85546875" style="2"/>
    <col min="10241" max="10241" width="55.85546875" style="2" customWidth="1"/>
    <col min="10242" max="10242" width="0" style="2" hidden="1" customWidth="1"/>
    <col min="10243" max="10243" width="17.28515625" style="2" customWidth="1"/>
    <col min="10244" max="10245" width="0" style="2" hidden="1" customWidth="1"/>
    <col min="10246" max="10246" width="19.42578125" style="2" customWidth="1"/>
    <col min="10247" max="10247" width="19" style="2" customWidth="1"/>
    <col min="10248" max="10248" width="19.28515625" style="2" customWidth="1"/>
    <col min="10249" max="10249" width="0" style="2" hidden="1" customWidth="1"/>
    <col min="10250" max="10250" width="18.42578125" style="2" customWidth="1"/>
    <col min="10251" max="10251" width="19" style="2" customWidth="1"/>
    <col min="10252" max="10252" width="0" style="2" hidden="1" customWidth="1"/>
    <col min="10253" max="10253" width="16.28515625" style="2" customWidth="1"/>
    <col min="10254" max="10254" width="16.140625" style="2" customWidth="1"/>
    <col min="10255" max="10257" width="0" style="2" hidden="1" customWidth="1"/>
    <col min="10258" max="10258" width="17.28515625" style="2" customWidth="1"/>
    <col min="10259" max="10259" width="13.85546875" style="2" customWidth="1"/>
    <col min="10260" max="10260" width="14.28515625" style="2" customWidth="1"/>
    <col min="10261" max="10261" width="0" style="2" hidden="1" customWidth="1"/>
    <col min="10262" max="10262" width="12.5703125" style="2" customWidth="1"/>
    <col min="10263" max="10263" width="14.28515625" style="2" customWidth="1"/>
    <col min="10264" max="10264" width="12" style="2" customWidth="1"/>
    <col min="10265" max="10265" width="7.85546875" style="2" customWidth="1"/>
    <col min="10266" max="10267" width="0" style="2" hidden="1" customWidth="1"/>
    <col min="10268" max="10268" width="15" style="2" customWidth="1"/>
    <col min="10269" max="10496" width="8.85546875" style="2"/>
    <col min="10497" max="10497" width="55.85546875" style="2" customWidth="1"/>
    <col min="10498" max="10498" width="0" style="2" hidden="1" customWidth="1"/>
    <col min="10499" max="10499" width="17.28515625" style="2" customWidth="1"/>
    <col min="10500" max="10501" width="0" style="2" hidden="1" customWidth="1"/>
    <col min="10502" max="10502" width="19.42578125" style="2" customWidth="1"/>
    <col min="10503" max="10503" width="19" style="2" customWidth="1"/>
    <col min="10504" max="10504" width="19.28515625" style="2" customWidth="1"/>
    <col min="10505" max="10505" width="0" style="2" hidden="1" customWidth="1"/>
    <col min="10506" max="10506" width="18.42578125" style="2" customWidth="1"/>
    <col min="10507" max="10507" width="19" style="2" customWidth="1"/>
    <col min="10508" max="10508" width="0" style="2" hidden="1" customWidth="1"/>
    <col min="10509" max="10509" width="16.28515625" style="2" customWidth="1"/>
    <col min="10510" max="10510" width="16.140625" style="2" customWidth="1"/>
    <col min="10511" max="10513" width="0" style="2" hidden="1" customWidth="1"/>
    <col min="10514" max="10514" width="17.28515625" style="2" customWidth="1"/>
    <col min="10515" max="10515" width="13.85546875" style="2" customWidth="1"/>
    <col min="10516" max="10516" width="14.28515625" style="2" customWidth="1"/>
    <col min="10517" max="10517" width="0" style="2" hidden="1" customWidth="1"/>
    <col min="10518" max="10518" width="12.5703125" style="2" customWidth="1"/>
    <col min="10519" max="10519" width="14.28515625" style="2" customWidth="1"/>
    <col min="10520" max="10520" width="12" style="2" customWidth="1"/>
    <col min="10521" max="10521" width="7.85546875" style="2" customWidth="1"/>
    <col min="10522" max="10523" width="0" style="2" hidden="1" customWidth="1"/>
    <col min="10524" max="10524" width="15" style="2" customWidth="1"/>
    <col min="10525" max="10752" width="8.85546875" style="2"/>
    <col min="10753" max="10753" width="55.85546875" style="2" customWidth="1"/>
    <col min="10754" max="10754" width="0" style="2" hidden="1" customWidth="1"/>
    <col min="10755" max="10755" width="17.28515625" style="2" customWidth="1"/>
    <col min="10756" max="10757" width="0" style="2" hidden="1" customWidth="1"/>
    <col min="10758" max="10758" width="19.42578125" style="2" customWidth="1"/>
    <col min="10759" max="10759" width="19" style="2" customWidth="1"/>
    <col min="10760" max="10760" width="19.28515625" style="2" customWidth="1"/>
    <col min="10761" max="10761" width="0" style="2" hidden="1" customWidth="1"/>
    <col min="10762" max="10762" width="18.42578125" style="2" customWidth="1"/>
    <col min="10763" max="10763" width="19" style="2" customWidth="1"/>
    <col min="10764" max="10764" width="0" style="2" hidden="1" customWidth="1"/>
    <col min="10765" max="10765" width="16.28515625" style="2" customWidth="1"/>
    <col min="10766" max="10766" width="16.140625" style="2" customWidth="1"/>
    <col min="10767" max="10769" width="0" style="2" hidden="1" customWidth="1"/>
    <col min="10770" max="10770" width="17.28515625" style="2" customWidth="1"/>
    <col min="10771" max="10771" width="13.85546875" style="2" customWidth="1"/>
    <col min="10772" max="10772" width="14.28515625" style="2" customWidth="1"/>
    <col min="10773" max="10773" width="0" style="2" hidden="1" customWidth="1"/>
    <col min="10774" max="10774" width="12.5703125" style="2" customWidth="1"/>
    <col min="10775" max="10775" width="14.28515625" style="2" customWidth="1"/>
    <col min="10776" max="10776" width="12" style="2" customWidth="1"/>
    <col min="10777" max="10777" width="7.85546875" style="2" customWidth="1"/>
    <col min="10778" max="10779" width="0" style="2" hidden="1" customWidth="1"/>
    <col min="10780" max="10780" width="15" style="2" customWidth="1"/>
    <col min="10781" max="11008" width="8.85546875" style="2"/>
    <col min="11009" max="11009" width="55.85546875" style="2" customWidth="1"/>
    <col min="11010" max="11010" width="0" style="2" hidden="1" customWidth="1"/>
    <col min="11011" max="11011" width="17.28515625" style="2" customWidth="1"/>
    <col min="11012" max="11013" width="0" style="2" hidden="1" customWidth="1"/>
    <col min="11014" max="11014" width="19.42578125" style="2" customWidth="1"/>
    <col min="11015" max="11015" width="19" style="2" customWidth="1"/>
    <col min="11016" max="11016" width="19.28515625" style="2" customWidth="1"/>
    <col min="11017" max="11017" width="0" style="2" hidden="1" customWidth="1"/>
    <col min="11018" max="11018" width="18.42578125" style="2" customWidth="1"/>
    <col min="11019" max="11019" width="19" style="2" customWidth="1"/>
    <col min="11020" max="11020" width="0" style="2" hidden="1" customWidth="1"/>
    <col min="11021" max="11021" width="16.28515625" style="2" customWidth="1"/>
    <col min="11022" max="11022" width="16.140625" style="2" customWidth="1"/>
    <col min="11023" max="11025" width="0" style="2" hidden="1" customWidth="1"/>
    <col min="11026" max="11026" width="17.28515625" style="2" customWidth="1"/>
    <col min="11027" max="11027" width="13.85546875" style="2" customWidth="1"/>
    <col min="11028" max="11028" width="14.28515625" style="2" customWidth="1"/>
    <col min="11029" max="11029" width="0" style="2" hidden="1" customWidth="1"/>
    <col min="11030" max="11030" width="12.5703125" style="2" customWidth="1"/>
    <col min="11031" max="11031" width="14.28515625" style="2" customWidth="1"/>
    <col min="11032" max="11032" width="12" style="2" customWidth="1"/>
    <col min="11033" max="11033" width="7.85546875" style="2" customWidth="1"/>
    <col min="11034" max="11035" width="0" style="2" hidden="1" customWidth="1"/>
    <col min="11036" max="11036" width="15" style="2" customWidth="1"/>
    <col min="11037" max="11264" width="8.85546875" style="2"/>
    <col min="11265" max="11265" width="55.85546875" style="2" customWidth="1"/>
    <col min="11266" max="11266" width="0" style="2" hidden="1" customWidth="1"/>
    <col min="11267" max="11267" width="17.28515625" style="2" customWidth="1"/>
    <col min="11268" max="11269" width="0" style="2" hidden="1" customWidth="1"/>
    <col min="11270" max="11270" width="19.42578125" style="2" customWidth="1"/>
    <col min="11271" max="11271" width="19" style="2" customWidth="1"/>
    <col min="11272" max="11272" width="19.28515625" style="2" customWidth="1"/>
    <col min="11273" max="11273" width="0" style="2" hidden="1" customWidth="1"/>
    <col min="11274" max="11274" width="18.42578125" style="2" customWidth="1"/>
    <col min="11275" max="11275" width="19" style="2" customWidth="1"/>
    <col min="11276" max="11276" width="0" style="2" hidden="1" customWidth="1"/>
    <col min="11277" max="11277" width="16.28515625" style="2" customWidth="1"/>
    <col min="11278" max="11278" width="16.140625" style="2" customWidth="1"/>
    <col min="11279" max="11281" width="0" style="2" hidden="1" customWidth="1"/>
    <col min="11282" max="11282" width="17.28515625" style="2" customWidth="1"/>
    <col min="11283" max="11283" width="13.85546875" style="2" customWidth="1"/>
    <col min="11284" max="11284" width="14.28515625" style="2" customWidth="1"/>
    <col min="11285" max="11285" width="0" style="2" hidden="1" customWidth="1"/>
    <col min="11286" max="11286" width="12.5703125" style="2" customWidth="1"/>
    <col min="11287" max="11287" width="14.28515625" style="2" customWidth="1"/>
    <col min="11288" max="11288" width="12" style="2" customWidth="1"/>
    <col min="11289" max="11289" width="7.85546875" style="2" customWidth="1"/>
    <col min="11290" max="11291" width="0" style="2" hidden="1" customWidth="1"/>
    <col min="11292" max="11292" width="15" style="2" customWidth="1"/>
    <col min="11293" max="11520" width="8.85546875" style="2"/>
    <col min="11521" max="11521" width="55.85546875" style="2" customWidth="1"/>
    <col min="11522" max="11522" width="0" style="2" hidden="1" customWidth="1"/>
    <col min="11523" max="11523" width="17.28515625" style="2" customWidth="1"/>
    <col min="11524" max="11525" width="0" style="2" hidden="1" customWidth="1"/>
    <col min="11526" max="11526" width="19.42578125" style="2" customWidth="1"/>
    <col min="11527" max="11527" width="19" style="2" customWidth="1"/>
    <col min="11528" max="11528" width="19.28515625" style="2" customWidth="1"/>
    <col min="11529" max="11529" width="0" style="2" hidden="1" customWidth="1"/>
    <col min="11530" max="11530" width="18.42578125" style="2" customWidth="1"/>
    <col min="11531" max="11531" width="19" style="2" customWidth="1"/>
    <col min="11532" max="11532" width="0" style="2" hidden="1" customWidth="1"/>
    <col min="11533" max="11533" width="16.28515625" style="2" customWidth="1"/>
    <col min="11534" max="11534" width="16.140625" style="2" customWidth="1"/>
    <col min="11535" max="11537" width="0" style="2" hidden="1" customWidth="1"/>
    <col min="11538" max="11538" width="17.28515625" style="2" customWidth="1"/>
    <col min="11539" max="11539" width="13.85546875" style="2" customWidth="1"/>
    <col min="11540" max="11540" width="14.28515625" style="2" customWidth="1"/>
    <col min="11541" max="11541" width="0" style="2" hidden="1" customWidth="1"/>
    <col min="11542" max="11542" width="12.5703125" style="2" customWidth="1"/>
    <col min="11543" max="11543" width="14.28515625" style="2" customWidth="1"/>
    <col min="11544" max="11544" width="12" style="2" customWidth="1"/>
    <col min="11545" max="11545" width="7.85546875" style="2" customWidth="1"/>
    <col min="11546" max="11547" width="0" style="2" hidden="1" customWidth="1"/>
    <col min="11548" max="11548" width="15" style="2" customWidth="1"/>
    <col min="11549" max="11776" width="8.85546875" style="2"/>
    <col min="11777" max="11777" width="55.85546875" style="2" customWidth="1"/>
    <col min="11778" max="11778" width="0" style="2" hidden="1" customWidth="1"/>
    <col min="11779" max="11779" width="17.28515625" style="2" customWidth="1"/>
    <col min="11780" max="11781" width="0" style="2" hidden="1" customWidth="1"/>
    <col min="11782" max="11782" width="19.42578125" style="2" customWidth="1"/>
    <col min="11783" max="11783" width="19" style="2" customWidth="1"/>
    <col min="11784" max="11784" width="19.28515625" style="2" customWidth="1"/>
    <col min="11785" max="11785" width="0" style="2" hidden="1" customWidth="1"/>
    <col min="11786" max="11786" width="18.42578125" style="2" customWidth="1"/>
    <col min="11787" max="11787" width="19" style="2" customWidth="1"/>
    <col min="11788" max="11788" width="0" style="2" hidden="1" customWidth="1"/>
    <col min="11789" max="11789" width="16.28515625" style="2" customWidth="1"/>
    <col min="11790" max="11790" width="16.140625" style="2" customWidth="1"/>
    <col min="11791" max="11793" width="0" style="2" hidden="1" customWidth="1"/>
    <col min="11794" max="11794" width="17.28515625" style="2" customWidth="1"/>
    <col min="11795" max="11795" width="13.85546875" style="2" customWidth="1"/>
    <col min="11796" max="11796" width="14.28515625" style="2" customWidth="1"/>
    <col min="11797" max="11797" width="0" style="2" hidden="1" customWidth="1"/>
    <col min="11798" max="11798" width="12.5703125" style="2" customWidth="1"/>
    <col min="11799" max="11799" width="14.28515625" style="2" customWidth="1"/>
    <col min="11800" max="11800" width="12" style="2" customWidth="1"/>
    <col min="11801" max="11801" width="7.85546875" style="2" customWidth="1"/>
    <col min="11802" max="11803" width="0" style="2" hidden="1" customWidth="1"/>
    <col min="11804" max="11804" width="15" style="2" customWidth="1"/>
    <col min="11805" max="12032" width="8.85546875" style="2"/>
    <col min="12033" max="12033" width="55.85546875" style="2" customWidth="1"/>
    <col min="12034" max="12034" width="0" style="2" hidden="1" customWidth="1"/>
    <col min="12035" max="12035" width="17.28515625" style="2" customWidth="1"/>
    <col min="12036" max="12037" width="0" style="2" hidden="1" customWidth="1"/>
    <col min="12038" max="12038" width="19.42578125" style="2" customWidth="1"/>
    <col min="12039" max="12039" width="19" style="2" customWidth="1"/>
    <col min="12040" max="12040" width="19.28515625" style="2" customWidth="1"/>
    <col min="12041" max="12041" width="0" style="2" hidden="1" customWidth="1"/>
    <col min="12042" max="12042" width="18.42578125" style="2" customWidth="1"/>
    <col min="12043" max="12043" width="19" style="2" customWidth="1"/>
    <col min="12044" max="12044" width="0" style="2" hidden="1" customWidth="1"/>
    <col min="12045" max="12045" width="16.28515625" style="2" customWidth="1"/>
    <col min="12046" max="12046" width="16.140625" style="2" customWidth="1"/>
    <col min="12047" max="12049" width="0" style="2" hidden="1" customWidth="1"/>
    <col min="12050" max="12050" width="17.28515625" style="2" customWidth="1"/>
    <col min="12051" max="12051" width="13.85546875" style="2" customWidth="1"/>
    <col min="12052" max="12052" width="14.28515625" style="2" customWidth="1"/>
    <col min="12053" max="12053" width="0" style="2" hidden="1" customWidth="1"/>
    <col min="12054" max="12054" width="12.5703125" style="2" customWidth="1"/>
    <col min="12055" max="12055" width="14.28515625" style="2" customWidth="1"/>
    <col min="12056" max="12056" width="12" style="2" customWidth="1"/>
    <col min="12057" max="12057" width="7.85546875" style="2" customWidth="1"/>
    <col min="12058" max="12059" width="0" style="2" hidden="1" customWidth="1"/>
    <col min="12060" max="12060" width="15" style="2" customWidth="1"/>
    <col min="12061" max="12288" width="8.85546875" style="2"/>
    <col min="12289" max="12289" width="55.85546875" style="2" customWidth="1"/>
    <col min="12290" max="12290" width="0" style="2" hidden="1" customWidth="1"/>
    <col min="12291" max="12291" width="17.28515625" style="2" customWidth="1"/>
    <col min="12292" max="12293" width="0" style="2" hidden="1" customWidth="1"/>
    <col min="12294" max="12294" width="19.42578125" style="2" customWidth="1"/>
    <col min="12295" max="12295" width="19" style="2" customWidth="1"/>
    <col min="12296" max="12296" width="19.28515625" style="2" customWidth="1"/>
    <col min="12297" max="12297" width="0" style="2" hidden="1" customWidth="1"/>
    <col min="12298" max="12298" width="18.42578125" style="2" customWidth="1"/>
    <col min="12299" max="12299" width="19" style="2" customWidth="1"/>
    <col min="12300" max="12300" width="0" style="2" hidden="1" customWidth="1"/>
    <col min="12301" max="12301" width="16.28515625" style="2" customWidth="1"/>
    <col min="12302" max="12302" width="16.140625" style="2" customWidth="1"/>
    <col min="12303" max="12305" width="0" style="2" hidden="1" customWidth="1"/>
    <col min="12306" max="12306" width="17.28515625" style="2" customWidth="1"/>
    <col min="12307" max="12307" width="13.85546875" style="2" customWidth="1"/>
    <col min="12308" max="12308" width="14.28515625" style="2" customWidth="1"/>
    <col min="12309" max="12309" width="0" style="2" hidden="1" customWidth="1"/>
    <col min="12310" max="12310" width="12.5703125" style="2" customWidth="1"/>
    <col min="12311" max="12311" width="14.28515625" style="2" customWidth="1"/>
    <col min="12312" max="12312" width="12" style="2" customWidth="1"/>
    <col min="12313" max="12313" width="7.85546875" style="2" customWidth="1"/>
    <col min="12314" max="12315" width="0" style="2" hidden="1" customWidth="1"/>
    <col min="12316" max="12316" width="15" style="2" customWidth="1"/>
    <col min="12317" max="12544" width="8.85546875" style="2"/>
    <col min="12545" max="12545" width="55.85546875" style="2" customWidth="1"/>
    <col min="12546" max="12546" width="0" style="2" hidden="1" customWidth="1"/>
    <col min="12547" max="12547" width="17.28515625" style="2" customWidth="1"/>
    <col min="12548" max="12549" width="0" style="2" hidden="1" customWidth="1"/>
    <col min="12550" max="12550" width="19.42578125" style="2" customWidth="1"/>
    <col min="12551" max="12551" width="19" style="2" customWidth="1"/>
    <col min="12552" max="12552" width="19.28515625" style="2" customWidth="1"/>
    <col min="12553" max="12553" width="0" style="2" hidden="1" customWidth="1"/>
    <col min="12554" max="12554" width="18.42578125" style="2" customWidth="1"/>
    <col min="12555" max="12555" width="19" style="2" customWidth="1"/>
    <col min="12556" max="12556" width="0" style="2" hidden="1" customWidth="1"/>
    <col min="12557" max="12557" width="16.28515625" style="2" customWidth="1"/>
    <col min="12558" max="12558" width="16.140625" style="2" customWidth="1"/>
    <col min="12559" max="12561" width="0" style="2" hidden="1" customWidth="1"/>
    <col min="12562" max="12562" width="17.28515625" style="2" customWidth="1"/>
    <col min="12563" max="12563" width="13.85546875" style="2" customWidth="1"/>
    <col min="12564" max="12564" width="14.28515625" style="2" customWidth="1"/>
    <col min="12565" max="12565" width="0" style="2" hidden="1" customWidth="1"/>
    <col min="12566" max="12566" width="12.5703125" style="2" customWidth="1"/>
    <col min="12567" max="12567" width="14.28515625" style="2" customWidth="1"/>
    <col min="12568" max="12568" width="12" style="2" customWidth="1"/>
    <col min="12569" max="12569" width="7.85546875" style="2" customWidth="1"/>
    <col min="12570" max="12571" width="0" style="2" hidden="1" customWidth="1"/>
    <col min="12572" max="12572" width="15" style="2" customWidth="1"/>
    <col min="12573" max="12800" width="8.85546875" style="2"/>
    <col min="12801" max="12801" width="55.85546875" style="2" customWidth="1"/>
    <col min="12802" max="12802" width="0" style="2" hidden="1" customWidth="1"/>
    <col min="12803" max="12803" width="17.28515625" style="2" customWidth="1"/>
    <col min="12804" max="12805" width="0" style="2" hidden="1" customWidth="1"/>
    <col min="12806" max="12806" width="19.42578125" style="2" customWidth="1"/>
    <col min="12807" max="12807" width="19" style="2" customWidth="1"/>
    <col min="12808" max="12808" width="19.28515625" style="2" customWidth="1"/>
    <col min="12809" max="12809" width="0" style="2" hidden="1" customWidth="1"/>
    <col min="12810" max="12810" width="18.42578125" style="2" customWidth="1"/>
    <col min="12811" max="12811" width="19" style="2" customWidth="1"/>
    <col min="12812" max="12812" width="0" style="2" hidden="1" customWidth="1"/>
    <col min="12813" max="12813" width="16.28515625" style="2" customWidth="1"/>
    <col min="12814" max="12814" width="16.140625" style="2" customWidth="1"/>
    <col min="12815" max="12817" width="0" style="2" hidden="1" customWidth="1"/>
    <col min="12818" max="12818" width="17.28515625" style="2" customWidth="1"/>
    <col min="12819" max="12819" width="13.85546875" style="2" customWidth="1"/>
    <col min="12820" max="12820" width="14.28515625" style="2" customWidth="1"/>
    <col min="12821" max="12821" width="0" style="2" hidden="1" customWidth="1"/>
    <col min="12822" max="12822" width="12.5703125" style="2" customWidth="1"/>
    <col min="12823" max="12823" width="14.28515625" style="2" customWidth="1"/>
    <col min="12824" max="12824" width="12" style="2" customWidth="1"/>
    <col min="12825" max="12825" width="7.85546875" style="2" customWidth="1"/>
    <col min="12826" max="12827" width="0" style="2" hidden="1" customWidth="1"/>
    <col min="12828" max="12828" width="15" style="2" customWidth="1"/>
    <col min="12829" max="13056" width="8.85546875" style="2"/>
    <col min="13057" max="13057" width="55.85546875" style="2" customWidth="1"/>
    <col min="13058" max="13058" width="0" style="2" hidden="1" customWidth="1"/>
    <col min="13059" max="13059" width="17.28515625" style="2" customWidth="1"/>
    <col min="13060" max="13061" width="0" style="2" hidden="1" customWidth="1"/>
    <col min="13062" max="13062" width="19.42578125" style="2" customWidth="1"/>
    <col min="13063" max="13063" width="19" style="2" customWidth="1"/>
    <col min="13064" max="13064" width="19.28515625" style="2" customWidth="1"/>
    <col min="13065" max="13065" width="0" style="2" hidden="1" customWidth="1"/>
    <col min="13066" max="13066" width="18.42578125" style="2" customWidth="1"/>
    <col min="13067" max="13067" width="19" style="2" customWidth="1"/>
    <col min="13068" max="13068" width="0" style="2" hidden="1" customWidth="1"/>
    <col min="13069" max="13069" width="16.28515625" style="2" customWidth="1"/>
    <col min="13070" max="13070" width="16.140625" style="2" customWidth="1"/>
    <col min="13071" max="13073" width="0" style="2" hidden="1" customWidth="1"/>
    <col min="13074" max="13074" width="17.28515625" style="2" customWidth="1"/>
    <col min="13075" max="13075" width="13.85546875" style="2" customWidth="1"/>
    <col min="13076" max="13076" width="14.28515625" style="2" customWidth="1"/>
    <col min="13077" max="13077" width="0" style="2" hidden="1" customWidth="1"/>
    <col min="13078" max="13078" width="12.5703125" style="2" customWidth="1"/>
    <col min="13079" max="13079" width="14.28515625" style="2" customWidth="1"/>
    <col min="13080" max="13080" width="12" style="2" customWidth="1"/>
    <col min="13081" max="13081" width="7.85546875" style="2" customWidth="1"/>
    <col min="13082" max="13083" width="0" style="2" hidden="1" customWidth="1"/>
    <col min="13084" max="13084" width="15" style="2" customWidth="1"/>
    <col min="13085" max="13312" width="8.85546875" style="2"/>
    <col min="13313" max="13313" width="55.85546875" style="2" customWidth="1"/>
    <col min="13314" max="13314" width="0" style="2" hidden="1" customWidth="1"/>
    <col min="13315" max="13315" width="17.28515625" style="2" customWidth="1"/>
    <col min="13316" max="13317" width="0" style="2" hidden="1" customWidth="1"/>
    <col min="13318" max="13318" width="19.42578125" style="2" customWidth="1"/>
    <col min="13319" max="13319" width="19" style="2" customWidth="1"/>
    <col min="13320" max="13320" width="19.28515625" style="2" customWidth="1"/>
    <col min="13321" max="13321" width="0" style="2" hidden="1" customWidth="1"/>
    <col min="13322" max="13322" width="18.42578125" style="2" customWidth="1"/>
    <col min="13323" max="13323" width="19" style="2" customWidth="1"/>
    <col min="13324" max="13324" width="0" style="2" hidden="1" customWidth="1"/>
    <col min="13325" max="13325" width="16.28515625" style="2" customWidth="1"/>
    <col min="13326" max="13326" width="16.140625" style="2" customWidth="1"/>
    <col min="13327" max="13329" width="0" style="2" hidden="1" customWidth="1"/>
    <col min="13330" max="13330" width="17.28515625" style="2" customWidth="1"/>
    <col min="13331" max="13331" width="13.85546875" style="2" customWidth="1"/>
    <col min="13332" max="13332" width="14.28515625" style="2" customWidth="1"/>
    <col min="13333" max="13333" width="0" style="2" hidden="1" customWidth="1"/>
    <col min="13334" max="13334" width="12.5703125" style="2" customWidth="1"/>
    <col min="13335" max="13335" width="14.28515625" style="2" customWidth="1"/>
    <col min="13336" max="13336" width="12" style="2" customWidth="1"/>
    <col min="13337" max="13337" width="7.85546875" style="2" customWidth="1"/>
    <col min="13338" max="13339" width="0" style="2" hidden="1" customWidth="1"/>
    <col min="13340" max="13340" width="15" style="2" customWidth="1"/>
    <col min="13341" max="13568" width="8.85546875" style="2"/>
    <col min="13569" max="13569" width="55.85546875" style="2" customWidth="1"/>
    <col min="13570" max="13570" width="0" style="2" hidden="1" customWidth="1"/>
    <col min="13571" max="13571" width="17.28515625" style="2" customWidth="1"/>
    <col min="13572" max="13573" width="0" style="2" hidden="1" customWidth="1"/>
    <col min="13574" max="13574" width="19.42578125" style="2" customWidth="1"/>
    <col min="13575" max="13575" width="19" style="2" customWidth="1"/>
    <col min="13576" max="13576" width="19.28515625" style="2" customWidth="1"/>
    <col min="13577" max="13577" width="0" style="2" hidden="1" customWidth="1"/>
    <col min="13578" max="13578" width="18.42578125" style="2" customWidth="1"/>
    <col min="13579" max="13579" width="19" style="2" customWidth="1"/>
    <col min="13580" max="13580" width="0" style="2" hidden="1" customWidth="1"/>
    <col min="13581" max="13581" width="16.28515625" style="2" customWidth="1"/>
    <col min="13582" max="13582" width="16.140625" style="2" customWidth="1"/>
    <col min="13583" max="13585" width="0" style="2" hidden="1" customWidth="1"/>
    <col min="13586" max="13586" width="17.28515625" style="2" customWidth="1"/>
    <col min="13587" max="13587" width="13.85546875" style="2" customWidth="1"/>
    <col min="13588" max="13588" width="14.28515625" style="2" customWidth="1"/>
    <col min="13589" max="13589" width="0" style="2" hidden="1" customWidth="1"/>
    <col min="13590" max="13590" width="12.5703125" style="2" customWidth="1"/>
    <col min="13591" max="13591" width="14.28515625" style="2" customWidth="1"/>
    <col min="13592" max="13592" width="12" style="2" customWidth="1"/>
    <col min="13593" max="13593" width="7.85546875" style="2" customWidth="1"/>
    <col min="13594" max="13595" width="0" style="2" hidden="1" customWidth="1"/>
    <col min="13596" max="13596" width="15" style="2" customWidth="1"/>
    <col min="13597" max="13824" width="8.85546875" style="2"/>
    <col min="13825" max="13825" width="55.85546875" style="2" customWidth="1"/>
    <col min="13826" max="13826" width="0" style="2" hidden="1" customWidth="1"/>
    <col min="13827" max="13827" width="17.28515625" style="2" customWidth="1"/>
    <col min="13828" max="13829" width="0" style="2" hidden="1" customWidth="1"/>
    <col min="13830" max="13830" width="19.42578125" style="2" customWidth="1"/>
    <col min="13831" max="13831" width="19" style="2" customWidth="1"/>
    <col min="13832" max="13832" width="19.28515625" style="2" customWidth="1"/>
    <col min="13833" max="13833" width="0" style="2" hidden="1" customWidth="1"/>
    <col min="13834" max="13834" width="18.42578125" style="2" customWidth="1"/>
    <col min="13835" max="13835" width="19" style="2" customWidth="1"/>
    <col min="13836" max="13836" width="0" style="2" hidden="1" customWidth="1"/>
    <col min="13837" max="13837" width="16.28515625" style="2" customWidth="1"/>
    <col min="13838" max="13838" width="16.140625" style="2" customWidth="1"/>
    <col min="13839" max="13841" width="0" style="2" hidden="1" customWidth="1"/>
    <col min="13842" max="13842" width="17.28515625" style="2" customWidth="1"/>
    <col min="13843" max="13843" width="13.85546875" style="2" customWidth="1"/>
    <col min="13844" max="13844" width="14.28515625" style="2" customWidth="1"/>
    <col min="13845" max="13845" width="0" style="2" hidden="1" customWidth="1"/>
    <col min="13846" max="13846" width="12.5703125" style="2" customWidth="1"/>
    <col min="13847" max="13847" width="14.28515625" style="2" customWidth="1"/>
    <col min="13848" max="13848" width="12" style="2" customWidth="1"/>
    <col min="13849" max="13849" width="7.85546875" style="2" customWidth="1"/>
    <col min="13850" max="13851" width="0" style="2" hidden="1" customWidth="1"/>
    <col min="13852" max="13852" width="15" style="2" customWidth="1"/>
    <col min="13853" max="14080" width="8.85546875" style="2"/>
    <col min="14081" max="14081" width="55.85546875" style="2" customWidth="1"/>
    <col min="14082" max="14082" width="0" style="2" hidden="1" customWidth="1"/>
    <col min="14083" max="14083" width="17.28515625" style="2" customWidth="1"/>
    <col min="14084" max="14085" width="0" style="2" hidden="1" customWidth="1"/>
    <col min="14086" max="14086" width="19.42578125" style="2" customWidth="1"/>
    <col min="14087" max="14087" width="19" style="2" customWidth="1"/>
    <col min="14088" max="14088" width="19.28515625" style="2" customWidth="1"/>
    <col min="14089" max="14089" width="0" style="2" hidden="1" customWidth="1"/>
    <col min="14090" max="14090" width="18.42578125" style="2" customWidth="1"/>
    <col min="14091" max="14091" width="19" style="2" customWidth="1"/>
    <col min="14092" max="14092" width="0" style="2" hidden="1" customWidth="1"/>
    <col min="14093" max="14093" width="16.28515625" style="2" customWidth="1"/>
    <col min="14094" max="14094" width="16.140625" style="2" customWidth="1"/>
    <col min="14095" max="14097" width="0" style="2" hidden="1" customWidth="1"/>
    <col min="14098" max="14098" width="17.28515625" style="2" customWidth="1"/>
    <col min="14099" max="14099" width="13.85546875" style="2" customWidth="1"/>
    <col min="14100" max="14100" width="14.28515625" style="2" customWidth="1"/>
    <col min="14101" max="14101" width="0" style="2" hidden="1" customWidth="1"/>
    <col min="14102" max="14102" width="12.5703125" style="2" customWidth="1"/>
    <col min="14103" max="14103" width="14.28515625" style="2" customWidth="1"/>
    <col min="14104" max="14104" width="12" style="2" customWidth="1"/>
    <col min="14105" max="14105" width="7.85546875" style="2" customWidth="1"/>
    <col min="14106" max="14107" width="0" style="2" hidden="1" customWidth="1"/>
    <col min="14108" max="14108" width="15" style="2" customWidth="1"/>
    <col min="14109" max="14336" width="8.85546875" style="2"/>
    <col min="14337" max="14337" width="55.85546875" style="2" customWidth="1"/>
    <col min="14338" max="14338" width="0" style="2" hidden="1" customWidth="1"/>
    <col min="14339" max="14339" width="17.28515625" style="2" customWidth="1"/>
    <col min="14340" max="14341" width="0" style="2" hidden="1" customWidth="1"/>
    <col min="14342" max="14342" width="19.42578125" style="2" customWidth="1"/>
    <col min="14343" max="14343" width="19" style="2" customWidth="1"/>
    <col min="14344" max="14344" width="19.28515625" style="2" customWidth="1"/>
    <col min="14345" max="14345" width="0" style="2" hidden="1" customWidth="1"/>
    <col min="14346" max="14346" width="18.42578125" style="2" customWidth="1"/>
    <col min="14347" max="14347" width="19" style="2" customWidth="1"/>
    <col min="14348" max="14348" width="0" style="2" hidden="1" customWidth="1"/>
    <col min="14349" max="14349" width="16.28515625" style="2" customWidth="1"/>
    <col min="14350" max="14350" width="16.140625" style="2" customWidth="1"/>
    <col min="14351" max="14353" width="0" style="2" hidden="1" customWidth="1"/>
    <col min="14354" max="14354" width="17.28515625" style="2" customWidth="1"/>
    <col min="14355" max="14355" width="13.85546875" style="2" customWidth="1"/>
    <col min="14356" max="14356" width="14.28515625" style="2" customWidth="1"/>
    <col min="14357" max="14357" width="0" style="2" hidden="1" customWidth="1"/>
    <col min="14358" max="14358" width="12.5703125" style="2" customWidth="1"/>
    <col min="14359" max="14359" width="14.28515625" style="2" customWidth="1"/>
    <col min="14360" max="14360" width="12" style="2" customWidth="1"/>
    <col min="14361" max="14361" width="7.85546875" style="2" customWidth="1"/>
    <col min="14362" max="14363" width="0" style="2" hidden="1" customWidth="1"/>
    <col min="14364" max="14364" width="15" style="2" customWidth="1"/>
    <col min="14365" max="14592" width="8.85546875" style="2"/>
    <col min="14593" max="14593" width="55.85546875" style="2" customWidth="1"/>
    <col min="14594" max="14594" width="0" style="2" hidden="1" customWidth="1"/>
    <col min="14595" max="14595" width="17.28515625" style="2" customWidth="1"/>
    <col min="14596" max="14597" width="0" style="2" hidden="1" customWidth="1"/>
    <col min="14598" max="14598" width="19.42578125" style="2" customWidth="1"/>
    <col min="14599" max="14599" width="19" style="2" customWidth="1"/>
    <col min="14600" max="14600" width="19.28515625" style="2" customWidth="1"/>
    <col min="14601" max="14601" width="0" style="2" hidden="1" customWidth="1"/>
    <col min="14602" max="14602" width="18.42578125" style="2" customWidth="1"/>
    <col min="14603" max="14603" width="19" style="2" customWidth="1"/>
    <col min="14604" max="14604" width="0" style="2" hidden="1" customWidth="1"/>
    <col min="14605" max="14605" width="16.28515625" style="2" customWidth="1"/>
    <col min="14606" max="14606" width="16.140625" style="2" customWidth="1"/>
    <col min="14607" max="14609" width="0" style="2" hidden="1" customWidth="1"/>
    <col min="14610" max="14610" width="17.28515625" style="2" customWidth="1"/>
    <col min="14611" max="14611" width="13.85546875" style="2" customWidth="1"/>
    <col min="14612" max="14612" width="14.28515625" style="2" customWidth="1"/>
    <col min="14613" max="14613" width="0" style="2" hidden="1" customWidth="1"/>
    <col min="14614" max="14614" width="12.5703125" style="2" customWidth="1"/>
    <col min="14615" max="14615" width="14.28515625" style="2" customWidth="1"/>
    <col min="14616" max="14616" width="12" style="2" customWidth="1"/>
    <col min="14617" max="14617" width="7.85546875" style="2" customWidth="1"/>
    <col min="14618" max="14619" width="0" style="2" hidden="1" customWidth="1"/>
    <col min="14620" max="14620" width="15" style="2" customWidth="1"/>
    <col min="14621" max="14848" width="8.85546875" style="2"/>
    <col min="14849" max="14849" width="55.85546875" style="2" customWidth="1"/>
    <col min="14850" max="14850" width="0" style="2" hidden="1" customWidth="1"/>
    <col min="14851" max="14851" width="17.28515625" style="2" customWidth="1"/>
    <col min="14852" max="14853" width="0" style="2" hidden="1" customWidth="1"/>
    <col min="14854" max="14854" width="19.42578125" style="2" customWidth="1"/>
    <col min="14855" max="14855" width="19" style="2" customWidth="1"/>
    <col min="14856" max="14856" width="19.28515625" style="2" customWidth="1"/>
    <col min="14857" max="14857" width="0" style="2" hidden="1" customWidth="1"/>
    <col min="14858" max="14858" width="18.42578125" style="2" customWidth="1"/>
    <col min="14859" max="14859" width="19" style="2" customWidth="1"/>
    <col min="14860" max="14860" width="0" style="2" hidden="1" customWidth="1"/>
    <col min="14861" max="14861" width="16.28515625" style="2" customWidth="1"/>
    <col min="14862" max="14862" width="16.140625" style="2" customWidth="1"/>
    <col min="14863" max="14865" width="0" style="2" hidden="1" customWidth="1"/>
    <col min="14866" max="14866" width="17.28515625" style="2" customWidth="1"/>
    <col min="14867" max="14867" width="13.85546875" style="2" customWidth="1"/>
    <col min="14868" max="14868" width="14.28515625" style="2" customWidth="1"/>
    <col min="14869" max="14869" width="0" style="2" hidden="1" customWidth="1"/>
    <col min="14870" max="14870" width="12.5703125" style="2" customWidth="1"/>
    <col min="14871" max="14871" width="14.28515625" style="2" customWidth="1"/>
    <col min="14872" max="14872" width="12" style="2" customWidth="1"/>
    <col min="14873" max="14873" width="7.85546875" style="2" customWidth="1"/>
    <col min="14874" max="14875" width="0" style="2" hidden="1" customWidth="1"/>
    <col min="14876" max="14876" width="15" style="2" customWidth="1"/>
    <col min="14877" max="15104" width="8.85546875" style="2"/>
    <col min="15105" max="15105" width="55.85546875" style="2" customWidth="1"/>
    <col min="15106" max="15106" width="0" style="2" hidden="1" customWidth="1"/>
    <col min="15107" max="15107" width="17.28515625" style="2" customWidth="1"/>
    <col min="15108" max="15109" width="0" style="2" hidden="1" customWidth="1"/>
    <col min="15110" max="15110" width="19.42578125" style="2" customWidth="1"/>
    <col min="15111" max="15111" width="19" style="2" customWidth="1"/>
    <col min="15112" max="15112" width="19.28515625" style="2" customWidth="1"/>
    <col min="15113" max="15113" width="0" style="2" hidden="1" customWidth="1"/>
    <col min="15114" max="15114" width="18.42578125" style="2" customWidth="1"/>
    <col min="15115" max="15115" width="19" style="2" customWidth="1"/>
    <col min="15116" max="15116" width="0" style="2" hidden="1" customWidth="1"/>
    <col min="15117" max="15117" width="16.28515625" style="2" customWidth="1"/>
    <col min="15118" max="15118" width="16.140625" style="2" customWidth="1"/>
    <col min="15119" max="15121" width="0" style="2" hidden="1" customWidth="1"/>
    <col min="15122" max="15122" width="17.28515625" style="2" customWidth="1"/>
    <col min="15123" max="15123" width="13.85546875" style="2" customWidth="1"/>
    <col min="15124" max="15124" width="14.28515625" style="2" customWidth="1"/>
    <col min="15125" max="15125" width="0" style="2" hidden="1" customWidth="1"/>
    <col min="15126" max="15126" width="12.5703125" style="2" customWidth="1"/>
    <col min="15127" max="15127" width="14.28515625" style="2" customWidth="1"/>
    <col min="15128" max="15128" width="12" style="2" customWidth="1"/>
    <col min="15129" max="15129" width="7.85546875" style="2" customWidth="1"/>
    <col min="15130" max="15131" width="0" style="2" hidden="1" customWidth="1"/>
    <col min="15132" max="15132" width="15" style="2" customWidth="1"/>
    <col min="15133" max="15360" width="8.85546875" style="2"/>
    <col min="15361" max="15361" width="55.85546875" style="2" customWidth="1"/>
    <col min="15362" max="15362" width="0" style="2" hidden="1" customWidth="1"/>
    <col min="15363" max="15363" width="17.28515625" style="2" customWidth="1"/>
    <col min="15364" max="15365" width="0" style="2" hidden="1" customWidth="1"/>
    <col min="15366" max="15366" width="19.42578125" style="2" customWidth="1"/>
    <col min="15367" max="15367" width="19" style="2" customWidth="1"/>
    <col min="15368" max="15368" width="19.28515625" style="2" customWidth="1"/>
    <col min="15369" max="15369" width="0" style="2" hidden="1" customWidth="1"/>
    <col min="15370" max="15370" width="18.42578125" style="2" customWidth="1"/>
    <col min="15371" max="15371" width="19" style="2" customWidth="1"/>
    <col min="15372" max="15372" width="0" style="2" hidden="1" customWidth="1"/>
    <col min="15373" max="15373" width="16.28515625" style="2" customWidth="1"/>
    <col min="15374" max="15374" width="16.140625" style="2" customWidth="1"/>
    <col min="15375" max="15377" width="0" style="2" hidden="1" customWidth="1"/>
    <col min="15378" max="15378" width="17.28515625" style="2" customWidth="1"/>
    <col min="15379" max="15379" width="13.85546875" style="2" customWidth="1"/>
    <col min="15380" max="15380" width="14.28515625" style="2" customWidth="1"/>
    <col min="15381" max="15381" width="0" style="2" hidden="1" customWidth="1"/>
    <col min="15382" max="15382" width="12.5703125" style="2" customWidth="1"/>
    <col min="15383" max="15383" width="14.28515625" style="2" customWidth="1"/>
    <col min="15384" max="15384" width="12" style="2" customWidth="1"/>
    <col min="15385" max="15385" width="7.85546875" style="2" customWidth="1"/>
    <col min="15386" max="15387" width="0" style="2" hidden="1" customWidth="1"/>
    <col min="15388" max="15388" width="15" style="2" customWidth="1"/>
    <col min="15389" max="15616" width="8.85546875" style="2"/>
    <col min="15617" max="15617" width="55.85546875" style="2" customWidth="1"/>
    <col min="15618" max="15618" width="0" style="2" hidden="1" customWidth="1"/>
    <col min="15619" max="15619" width="17.28515625" style="2" customWidth="1"/>
    <col min="15620" max="15621" width="0" style="2" hidden="1" customWidth="1"/>
    <col min="15622" max="15622" width="19.42578125" style="2" customWidth="1"/>
    <col min="15623" max="15623" width="19" style="2" customWidth="1"/>
    <col min="15624" max="15624" width="19.28515625" style="2" customWidth="1"/>
    <col min="15625" max="15625" width="0" style="2" hidden="1" customWidth="1"/>
    <col min="15626" max="15626" width="18.42578125" style="2" customWidth="1"/>
    <col min="15627" max="15627" width="19" style="2" customWidth="1"/>
    <col min="15628" max="15628" width="0" style="2" hidden="1" customWidth="1"/>
    <col min="15629" max="15629" width="16.28515625" style="2" customWidth="1"/>
    <col min="15630" max="15630" width="16.140625" style="2" customWidth="1"/>
    <col min="15631" max="15633" width="0" style="2" hidden="1" customWidth="1"/>
    <col min="15634" max="15634" width="17.28515625" style="2" customWidth="1"/>
    <col min="15635" max="15635" width="13.85546875" style="2" customWidth="1"/>
    <col min="15636" max="15636" width="14.28515625" style="2" customWidth="1"/>
    <col min="15637" max="15637" width="0" style="2" hidden="1" customWidth="1"/>
    <col min="15638" max="15638" width="12.5703125" style="2" customWidth="1"/>
    <col min="15639" max="15639" width="14.28515625" style="2" customWidth="1"/>
    <col min="15640" max="15640" width="12" style="2" customWidth="1"/>
    <col min="15641" max="15641" width="7.85546875" style="2" customWidth="1"/>
    <col min="15642" max="15643" width="0" style="2" hidden="1" customWidth="1"/>
    <col min="15644" max="15644" width="15" style="2" customWidth="1"/>
    <col min="15645" max="15872" width="8.85546875" style="2"/>
    <col min="15873" max="15873" width="55.85546875" style="2" customWidth="1"/>
    <col min="15874" max="15874" width="0" style="2" hidden="1" customWidth="1"/>
    <col min="15875" max="15875" width="17.28515625" style="2" customWidth="1"/>
    <col min="15876" max="15877" width="0" style="2" hidden="1" customWidth="1"/>
    <col min="15878" max="15878" width="19.42578125" style="2" customWidth="1"/>
    <col min="15879" max="15879" width="19" style="2" customWidth="1"/>
    <col min="15880" max="15880" width="19.28515625" style="2" customWidth="1"/>
    <col min="15881" max="15881" width="0" style="2" hidden="1" customWidth="1"/>
    <col min="15882" max="15882" width="18.42578125" style="2" customWidth="1"/>
    <col min="15883" max="15883" width="19" style="2" customWidth="1"/>
    <col min="15884" max="15884" width="0" style="2" hidden="1" customWidth="1"/>
    <col min="15885" max="15885" width="16.28515625" style="2" customWidth="1"/>
    <col min="15886" max="15886" width="16.140625" style="2" customWidth="1"/>
    <col min="15887" max="15889" width="0" style="2" hidden="1" customWidth="1"/>
    <col min="15890" max="15890" width="17.28515625" style="2" customWidth="1"/>
    <col min="15891" max="15891" width="13.85546875" style="2" customWidth="1"/>
    <col min="15892" max="15892" width="14.28515625" style="2" customWidth="1"/>
    <col min="15893" max="15893" width="0" style="2" hidden="1" customWidth="1"/>
    <col min="15894" max="15894" width="12.5703125" style="2" customWidth="1"/>
    <col min="15895" max="15895" width="14.28515625" style="2" customWidth="1"/>
    <col min="15896" max="15896" width="12" style="2" customWidth="1"/>
    <col min="15897" max="15897" width="7.85546875" style="2" customWidth="1"/>
    <col min="15898" max="15899" width="0" style="2" hidden="1" customWidth="1"/>
    <col min="15900" max="15900" width="15" style="2" customWidth="1"/>
    <col min="15901" max="16128" width="8.85546875" style="2"/>
    <col min="16129" max="16129" width="55.85546875" style="2" customWidth="1"/>
    <col min="16130" max="16130" width="0" style="2" hidden="1" customWidth="1"/>
    <col min="16131" max="16131" width="17.28515625" style="2" customWidth="1"/>
    <col min="16132" max="16133" width="0" style="2" hidden="1" customWidth="1"/>
    <col min="16134" max="16134" width="19.42578125" style="2" customWidth="1"/>
    <col min="16135" max="16135" width="19" style="2" customWidth="1"/>
    <col min="16136" max="16136" width="19.28515625" style="2" customWidth="1"/>
    <col min="16137" max="16137" width="0" style="2" hidden="1" customWidth="1"/>
    <col min="16138" max="16138" width="18.42578125" style="2" customWidth="1"/>
    <col min="16139" max="16139" width="19" style="2" customWidth="1"/>
    <col min="16140" max="16140" width="0" style="2" hidden="1" customWidth="1"/>
    <col min="16141" max="16141" width="16.28515625" style="2" customWidth="1"/>
    <col min="16142" max="16142" width="16.140625" style="2" customWidth="1"/>
    <col min="16143" max="16145" width="0" style="2" hidden="1" customWidth="1"/>
    <col min="16146" max="16146" width="17.28515625" style="2" customWidth="1"/>
    <col min="16147" max="16147" width="13.85546875" style="2" customWidth="1"/>
    <col min="16148" max="16148" width="14.28515625" style="2" customWidth="1"/>
    <col min="16149" max="16149" width="0" style="2" hidden="1" customWidth="1"/>
    <col min="16150" max="16150" width="12.5703125" style="2" customWidth="1"/>
    <col min="16151" max="16151" width="14.28515625" style="2" customWidth="1"/>
    <col min="16152" max="16152" width="12" style="2" customWidth="1"/>
    <col min="16153" max="16153" width="7.85546875" style="2" customWidth="1"/>
    <col min="16154" max="16155" width="0" style="2" hidden="1" customWidth="1"/>
    <col min="16156" max="16156" width="15" style="2" customWidth="1"/>
    <col min="16157" max="16384" width="8.85546875" style="2"/>
  </cols>
  <sheetData>
    <row r="1" spans="1:27" ht="30.75" customHeight="1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>
      <c r="A2" s="61"/>
      <c r="B2" s="64" t="s">
        <v>42</v>
      </c>
      <c r="C2" s="64" t="s">
        <v>46</v>
      </c>
      <c r="D2" s="61" t="s">
        <v>0</v>
      </c>
      <c r="E2" s="58"/>
      <c r="F2" s="64" t="s">
        <v>45</v>
      </c>
      <c r="G2" s="61" t="s">
        <v>47</v>
      </c>
      <c r="H2" s="61" t="s">
        <v>48</v>
      </c>
      <c r="I2" s="58"/>
      <c r="J2" s="64" t="s">
        <v>49</v>
      </c>
      <c r="K2" s="61" t="s">
        <v>35</v>
      </c>
      <c r="L2" s="61" t="s">
        <v>36</v>
      </c>
      <c r="M2" s="63" t="s">
        <v>37</v>
      </c>
      <c r="N2" s="63" t="s">
        <v>38</v>
      </c>
      <c r="O2" s="3"/>
      <c r="P2" s="3"/>
      <c r="Q2" s="63" t="s">
        <v>31</v>
      </c>
      <c r="R2" s="63" t="s">
        <v>39</v>
      </c>
      <c r="X2" s="5"/>
      <c r="Y2" s="6"/>
    </row>
    <row r="3" spans="1:27" ht="54.75" customHeight="1">
      <c r="A3" s="61"/>
      <c r="B3" s="65"/>
      <c r="C3" s="65"/>
      <c r="D3" s="61"/>
      <c r="E3" s="58"/>
      <c r="F3" s="65"/>
      <c r="G3" s="62"/>
      <c r="H3" s="62"/>
      <c r="I3" s="58" t="s">
        <v>40</v>
      </c>
      <c r="J3" s="65"/>
      <c r="K3" s="62"/>
      <c r="L3" s="62"/>
      <c r="M3" s="62"/>
      <c r="N3" s="62"/>
      <c r="O3" s="3" t="s">
        <v>33</v>
      </c>
      <c r="P3" s="57" t="s">
        <v>34</v>
      </c>
      <c r="Q3" s="62"/>
      <c r="R3" s="62"/>
      <c r="X3" s="8"/>
      <c r="Y3" s="6"/>
    </row>
    <row r="4" spans="1:27" ht="20.25" customHeight="1">
      <c r="A4" s="9" t="s">
        <v>1</v>
      </c>
      <c r="B4" s="10">
        <f t="shared" ref="B4:J4" si="0">B6+B19</f>
        <v>23425.899999999998</v>
      </c>
      <c r="C4" s="10">
        <f t="shared" si="0"/>
        <v>93902.8</v>
      </c>
      <c r="D4" s="10">
        <f t="shared" si="0"/>
        <v>0</v>
      </c>
      <c r="E4" s="10">
        <f t="shared" si="0"/>
        <v>0</v>
      </c>
      <c r="F4" s="10">
        <f t="shared" si="0"/>
        <v>127032.42</v>
      </c>
      <c r="G4" s="11">
        <f t="shared" si="0"/>
        <v>88745</v>
      </c>
      <c r="H4" s="11">
        <f t="shared" si="0"/>
        <v>100787.5</v>
      </c>
      <c r="I4" s="10">
        <f t="shared" si="0"/>
        <v>8309.6</v>
      </c>
      <c r="J4" s="10">
        <f t="shared" si="0"/>
        <v>109026.30000000002</v>
      </c>
      <c r="K4" s="10">
        <f>J4/H4*100</f>
        <v>108.17442639216175</v>
      </c>
      <c r="L4" s="10">
        <f>J4/B4*100</f>
        <v>465.40922653985558</v>
      </c>
      <c r="M4" s="12">
        <f>J4/C4*100</f>
        <v>116.10548354255678</v>
      </c>
      <c r="N4" s="10">
        <f>J4-H4</f>
        <v>8238.8000000000175</v>
      </c>
      <c r="O4" s="13">
        <f>O6+O19</f>
        <v>95779.6</v>
      </c>
      <c r="P4" s="14">
        <f>O4/H4*100</f>
        <v>95.031229071065368</v>
      </c>
      <c r="Q4" s="10">
        <f>J4-B4</f>
        <v>85600.400000000023</v>
      </c>
      <c r="R4" s="10">
        <f>J4-C4</f>
        <v>15123.500000000015</v>
      </c>
      <c r="Y4" s="6"/>
    </row>
    <row r="5" spans="1:27" ht="18.75" customHeight="1">
      <c r="A5" s="16" t="s">
        <v>2</v>
      </c>
      <c r="B5" s="17"/>
      <c r="C5" s="17"/>
      <c r="D5" s="18"/>
      <c r="E5" s="18"/>
      <c r="F5" s="18"/>
      <c r="G5" s="19"/>
      <c r="H5" s="19"/>
      <c r="I5" s="17"/>
      <c r="J5" s="17"/>
      <c r="K5" s="10"/>
      <c r="L5" s="10"/>
      <c r="M5" s="12"/>
      <c r="N5" s="10"/>
      <c r="O5" s="13"/>
      <c r="P5" s="14"/>
      <c r="Q5" s="10"/>
      <c r="R5" s="10"/>
    </row>
    <row r="6" spans="1:27" ht="24.75" customHeight="1">
      <c r="A6" s="20" t="s">
        <v>3</v>
      </c>
      <c r="B6" s="21">
        <f>B7+B10+B13+B14+B16+B17+B15+B11+B8+B9</f>
        <v>20191.399999999998</v>
      </c>
      <c r="C6" s="21">
        <f>C7+C10+C13+C14+C16+C17+C15+C11+C8+C9</f>
        <v>80127.3</v>
      </c>
      <c r="D6" s="21">
        <f>D7+D10+D13+D14+D16+D17+D15+D11+D8+D9</f>
        <v>0</v>
      </c>
      <c r="E6" s="21">
        <f>E7+E10+E13+E14+E16+E17+E15+E11+E8+E9</f>
        <v>0</v>
      </c>
      <c r="F6" s="21">
        <f>F7+F10+F13+F14+F16+F17+F15+F11+F8+F9</f>
        <v>109935.42</v>
      </c>
      <c r="G6" s="21">
        <f>G7+G10+G13+G14+G16+G17+G15+G11+G8+G9+G18</f>
        <v>75768</v>
      </c>
      <c r="H6" s="21">
        <f>H7+H10+H13+H14+H16+H17+H15+H11+H8+H9+H18</f>
        <v>85779.6</v>
      </c>
      <c r="I6" s="21">
        <f>I7+I10+I13+I14+I16+I17+I15+I11+I8+I9</f>
        <v>6364.9000000000005</v>
      </c>
      <c r="J6" s="21">
        <f>J7+J10+J13+J14+J16+J17+J15+J11+J8+J9+J12</f>
        <v>93181.800000000017</v>
      </c>
      <c r="K6" s="10">
        <f t="shared" ref="K6:K35" si="1">J6/H6*100</f>
        <v>108.62932445476548</v>
      </c>
      <c r="L6" s="10">
        <f t="shared" ref="L6:L36" si="2">J6/B6*100</f>
        <v>461.49251661598515</v>
      </c>
      <c r="M6" s="12">
        <f>J6/C6*100</f>
        <v>116.29220003669163</v>
      </c>
      <c r="N6" s="10">
        <f t="shared" ref="N6:N36" si="3">J6-H6</f>
        <v>7402.2000000000116</v>
      </c>
      <c r="O6" s="13">
        <f>O7+O10+O13+O14+O16+O17+O15+O11+O8</f>
        <v>74399.200000000012</v>
      </c>
      <c r="P6" s="14">
        <f>O6/H6*100</f>
        <v>86.732976138848869</v>
      </c>
      <c r="Q6" s="10">
        <f t="shared" ref="Q6:Q36" si="4">J6-B6</f>
        <v>72990.400000000023</v>
      </c>
      <c r="R6" s="10">
        <f>J6-C6</f>
        <v>13054.500000000015</v>
      </c>
    </row>
    <row r="7" spans="1:27" ht="23.25" customHeight="1">
      <c r="A7" s="22" t="s">
        <v>4</v>
      </c>
      <c r="B7" s="19">
        <v>12603.8</v>
      </c>
      <c r="C7" s="19">
        <v>47837.8</v>
      </c>
      <c r="D7" s="23"/>
      <c r="E7" s="23"/>
      <c r="F7" s="23">
        <v>71858.8</v>
      </c>
      <c r="G7" s="19">
        <v>45110</v>
      </c>
      <c r="H7" s="19">
        <v>57500</v>
      </c>
      <c r="I7" s="19">
        <v>3223.3</v>
      </c>
      <c r="J7" s="19">
        <v>59870.1</v>
      </c>
      <c r="K7" s="10">
        <f t="shared" si="1"/>
        <v>104.12191304347826</v>
      </c>
      <c r="L7" s="10">
        <f t="shared" si="2"/>
        <v>475.01626493597166</v>
      </c>
      <c r="M7" s="12">
        <f>J7/C7*100</f>
        <v>125.15228543118621</v>
      </c>
      <c r="N7" s="10">
        <f t="shared" si="3"/>
        <v>2370.0999999999985</v>
      </c>
      <c r="O7" s="24">
        <v>45630.8</v>
      </c>
      <c r="P7" s="14">
        <f>O7/H7*100</f>
        <v>79.357913043478263</v>
      </c>
      <c r="Q7" s="10">
        <f t="shared" si="4"/>
        <v>47266.3</v>
      </c>
      <c r="R7" s="10">
        <f t="shared" ref="R7:R36" si="5">J7-C7</f>
        <v>12032.299999999996</v>
      </c>
    </row>
    <row r="8" spans="1:27" ht="20.25" customHeight="1">
      <c r="A8" s="22" t="s">
        <v>5</v>
      </c>
      <c r="B8" s="19">
        <v>838.2</v>
      </c>
      <c r="C8" s="19">
        <v>3952.7</v>
      </c>
      <c r="D8" s="23"/>
      <c r="E8" s="23"/>
      <c r="F8" s="23">
        <v>4677.62</v>
      </c>
      <c r="G8" s="19">
        <v>3910</v>
      </c>
      <c r="H8" s="19">
        <v>3980.3</v>
      </c>
      <c r="I8" s="19">
        <v>245.7</v>
      </c>
      <c r="J8" s="19">
        <v>4464.6000000000004</v>
      </c>
      <c r="K8" s="10">
        <f t="shared" si="1"/>
        <v>112.16742456598749</v>
      </c>
      <c r="L8" s="10">
        <f t="shared" si="2"/>
        <v>532.64137437365787</v>
      </c>
      <c r="M8" s="12">
        <f>J8/C8*100</f>
        <v>112.95064133377186</v>
      </c>
      <c r="N8" s="10">
        <f t="shared" si="3"/>
        <v>484.30000000000018</v>
      </c>
      <c r="O8" s="24">
        <v>2716.2</v>
      </c>
      <c r="P8" s="14">
        <f>O8/H8*100</f>
        <v>68.241087355224465</v>
      </c>
      <c r="Q8" s="10">
        <f t="shared" si="4"/>
        <v>3626.4000000000005</v>
      </c>
      <c r="R8" s="10">
        <f t="shared" si="5"/>
        <v>511.90000000000055</v>
      </c>
    </row>
    <row r="9" spans="1:27" ht="43.5" customHeight="1">
      <c r="A9" s="25" t="s">
        <v>6</v>
      </c>
      <c r="B9" s="19">
        <v>349.3</v>
      </c>
      <c r="C9" s="19">
        <v>2828.7</v>
      </c>
      <c r="D9" s="23"/>
      <c r="E9" s="23"/>
      <c r="F9" s="23">
        <v>2808</v>
      </c>
      <c r="G9" s="19">
        <v>2538</v>
      </c>
      <c r="H9" s="19">
        <v>2600</v>
      </c>
      <c r="I9" s="19"/>
      <c r="J9" s="19">
        <v>3619.6</v>
      </c>
      <c r="K9" s="10">
        <f t="shared" si="1"/>
        <v>139.21538461538461</v>
      </c>
      <c r="L9" s="10">
        <f t="shared" si="2"/>
        <v>1036.2439164042369</v>
      </c>
      <c r="M9" s="12">
        <f>J9/C9*100</f>
        <v>127.95984020928341</v>
      </c>
      <c r="N9" s="10">
        <f t="shared" si="3"/>
        <v>1019.5999999999999</v>
      </c>
      <c r="O9" s="24"/>
      <c r="P9" s="14"/>
      <c r="Q9" s="10">
        <f t="shared" si="4"/>
        <v>3270.2999999999997</v>
      </c>
      <c r="R9" s="10">
        <f t="shared" si="5"/>
        <v>790.90000000000009</v>
      </c>
    </row>
    <row r="10" spans="1:27" ht="39.75" customHeight="1">
      <c r="A10" s="25" t="s">
        <v>7</v>
      </c>
      <c r="B10" s="26">
        <v>425.8</v>
      </c>
      <c r="C10" s="26">
        <v>29.1</v>
      </c>
      <c r="D10" s="27"/>
      <c r="E10" s="27"/>
      <c r="F10" s="27">
        <v>0</v>
      </c>
      <c r="G10" s="26">
        <v>0</v>
      </c>
      <c r="H10" s="26">
        <v>0</v>
      </c>
      <c r="I10" s="26">
        <v>762.6</v>
      </c>
      <c r="J10" s="26">
        <v>-67.2</v>
      </c>
      <c r="K10" s="10">
        <v>0</v>
      </c>
      <c r="L10" s="10">
        <f t="shared" si="2"/>
        <v>-15.782057303898544</v>
      </c>
      <c r="M10" s="12">
        <f>J10/C10*100%</f>
        <v>-2.3092783505154637</v>
      </c>
      <c r="N10" s="10">
        <f t="shared" si="3"/>
        <v>-67.2</v>
      </c>
      <c r="O10" s="24">
        <v>4302.5</v>
      </c>
      <c r="P10" s="14" t="e">
        <f t="shared" ref="P10:P16" si="6">O10/H10*100</f>
        <v>#DIV/0!</v>
      </c>
      <c r="Q10" s="10">
        <f t="shared" si="4"/>
        <v>-493</v>
      </c>
      <c r="R10" s="10">
        <f t="shared" si="5"/>
        <v>-96.300000000000011</v>
      </c>
    </row>
    <row r="11" spans="1:27" ht="41.25" customHeight="1">
      <c r="A11" s="25" t="s">
        <v>8</v>
      </c>
      <c r="B11" s="26">
        <v>265.39999999999998</v>
      </c>
      <c r="C11" s="26">
        <v>1201.5999999999999</v>
      </c>
      <c r="D11" s="27"/>
      <c r="E11" s="27"/>
      <c r="F11" s="27">
        <v>2136</v>
      </c>
      <c r="G11" s="26">
        <v>1740</v>
      </c>
      <c r="H11" s="26">
        <v>1025</v>
      </c>
      <c r="I11" s="26">
        <v>165.1</v>
      </c>
      <c r="J11" s="26">
        <v>881.4</v>
      </c>
      <c r="K11" s="10">
        <f t="shared" si="1"/>
        <v>85.990243902439019</v>
      </c>
      <c r="L11" s="10">
        <f t="shared" si="2"/>
        <v>332.10248681235873</v>
      </c>
      <c r="M11" s="12">
        <f t="shared" ref="M11:M16" si="7">J11/C11*100</f>
        <v>73.352197070572572</v>
      </c>
      <c r="N11" s="10">
        <f t="shared" si="3"/>
        <v>-143.60000000000002</v>
      </c>
      <c r="O11" s="24">
        <v>324.10000000000002</v>
      </c>
      <c r="P11" s="14">
        <f t="shared" si="6"/>
        <v>31.619512195121953</v>
      </c>
      <c r="Q11" s="10">
        <f t="shared" si="4"/>
        <v>616</v>
      </c>
      <c r="R11" s="10">
        <f t="shared" si="5"/>
        <v>-320.19999999999993</v>
      </c>
    </row>
    <row r="12" spans="1:27" ht="23.25" customHeight="1">
      <c r="A12" s="25" t="s">
        <v>44</v>
      </c>
      <c r="B12" s="26"/>
      <c r="C12" s="26">
        <v>0</v>
      </c>
      <c r="D12" s="27"/>
      <c r="E12" s="27"/>
      <c r="F12" s="27">
        <v>0</v>
      </c>
      <c r="G12" s="26">
        <v>0</v>
      </c>
      <c r="H12" s="26">
        <v>0</v>
      </c>
      <c r="I12" s="26"/>
      <c r="J12" s="26">
        <v>37.6</v>
      </c>
      <c r="K12" s="10" t="e">
        <f t="shared" si="1"/>
        <v>#DIV/0!</v>
      </c>
      <c r="L12" s="10"/>
      <c r="M12" s="12" t="e">
        <f t="shared" si="7"/>
        <v>#DIV/0!</v>
      </c>
      <c r="N12" s="10">
        <f t="shared" si="3"/>
        <v>37.6</v>
      </c>
      <c r="O12" s="24"/>
      <c r="P12" s="14"/>
      <c r="Q12" s="10"/>
      <c r="R12" s="10">
        <f t="shared" si="5"/>
        <v>37.6</v>
      </c>
    </row>
    <row r="13" spans="1:27" ht="22.5" customHeight="1">
      <c r="A13" s="25" t="s">
        <v>9</v>
      </c>
      <c r="B13" s="26">
        <v>661.8</v>
      </c>
      <c r="C13" s="26">
        <v>1733.6</v>
      </c>
      <c r="D13" s="27"/>
      <c r="E13" s="27"/>
      <c r="F13" s="27">
        <v>2200</v>
      </c>
      <c r="G13" s="26">
        <v>1740</v>
      </c>
      <c r="H13" s="26">
        <v>1770</v>
      </c>
      <c r="I13" s="26">
        <v>110.1</v>
      </c>
      <c r="J13" s="26">
        <v>1767.5</v>
      </c>
      <c r="K13" s="10">
        <f t="shared" si="1"/>
        <v>99.858757062146893</v>
      </c>
      <c r="L13" s="10">
        <f t="shared" si="2"/>
        <v>267.07464490782718</v>
      </c>
      <c r="M13" s="12">
        <f t="shared" si="7"/>
        <v>101.95546838947855</v>
      </c>
      <c r="N13" s="10">
        <f t="shared" si="3"/>
        <v>-2.5</v>
      </c>
      <c r="O13" s="24">
        <v>2058</v>
      </c>
      <c r="P13" s="14">
        <f t="shared" si="6"/>
        <v>116.27118644067798</v>
      </c>
      <c r="Q13" s="10">
        <f t="shared" si="4"/>
        <v>1105.7</v>
      </c>
      <c r="R13" s="10">
        <f t="shared" si="5"/>
        <v>33.900000000000091</v>
      </c>
    </row>
    <row r="14" spans="1:27" ht="19.5">
      <c r="A14" s="22" t="s">
        <v>10</v>
      </c>
      <c r="B14" s="19">
        <v>181.4</v>
      </c>
      <c r="C14" s="19">
        <v>2557.1</v>
      </c>
      <c r="D14" s="23"/>
      <c r="E14" s="23"/>
      <c r="F14" s="23">
        <v>3945</v>
      </c>
      <c r="G14" s="19">
        <v>1900</v>
      </c>
      <c r="H14" s="19">
        <v>3350</v>
      </c>
      <c r="I14" s="19">
        <v>1.7</v>
      </c>
      <c r="J14" s="19">
        <v>3337.4</v>
      </c>
      <c r="K14" s="10">
        <f t="shared" si="1"/>
        <v>99.623880597014931</v>
      </c>
      <c r="L14" s="10">
        <f t="shared" si="2"/>
        <v>1839.8015435501654</v>
      </c>
      <c r="M14" s="12">
        <f t="shared" si="7"/>
        <v>130.51503656485863</v>
      </c>
      <c r="N14" s="10">
        <f t="shared" si="3"/>
        <v>-12.599999999999909</v>
      </c>
      <c r="O14" s="24">
        <v>1819.9</v>
      </c>
      <c r="P14" s="14">
        <f t="shared" si="6"/>
        <v>54.325373134328359</v>
      </c>
      <c r="Q14" s="10">
        <f t="shared" si="4"/>
        <v>3156</v>
      </c>
      <c r="R14" s="10">
        <f t="shared" si="5"/>
        <v>780.30000000000018</v>
      </c>
    </row>
    <row r="15" spans="1:27" ht="19.5">
      <c r="A15" s="22" t="s">
        <v>11</v>
      </c>
      <c r="B15" s="19">
        <v>284</v>
      </c>
      <c r="C15" s="19">
        <v>207.8</v>
      </c>
      <c r="D15" s="23"/>
      <c r="E15" s="23"/>
      <c r="F15" s="23">
        <v>210</v>
      </c>
      <c r="G15" s="19">
        <v>210</v>
      </c>
      <c r="H15" s="19">
        <v>2.2999999999999998</v>
      </c>
      <c r="I15" s="19">
        <v>0</v>
      </c>
      <c r="J15" s="19">
        <v>2.2999999999999998</v>
      </c>
      <c r="K15" s="10">
        <f t="shared" si="1"/>
        <v>100</v>
      </c>
      <c r="L15" s="10">
        <f t="shared" si="2"/>
        <v>0.80985915492957739</v>
      </c>
      <c r="M15" s="12">
        <f t="shared" si="7"/>
        <v>1.1068334937439845</v>
      </c>
      <c r="N15" s="10">
        <f t="shared" si="3"/>
        <v>0</v>
      </c>
      <c r="O15" s="24">
        <v>379.1</v>
      </c>
      <c r="P15" s="14">
        <f t="shared" si="6"/>
        <v>16482.608695652176</v>
      </c>
      <c r="Q15" s="10">
        <f t="shared" si="4"/>
        <v>-281.7</v>
      </c>
      <c r="R15" s="10">
        <f t="shared" si="5"/>
        <v>-205.5</v>
      </c>
    </row>
    <row r="16" spans="1:27" ht="19.5">
      <c r="A16" s="22" t="s">
        <v>12</v>
      </c>
      <c r="B16" s="19">
        <v>4581.7</v>
      </c>
      <c r="C16" s="19">
        <v>19778.900000000001</v>
      </c>
      <c r="D16" s="23"/>
      <c r="E16" s="23"/>
      <c r="F16" s="23">
        <v>22100</v>
      </c>
      <c r="G16" s="19">
        <v>18620</v>
      </c>
      <c r="H16" s="19">
        <v>15552</v>
      </c>
      <c r="I16" s="19">
        <v>1856.4</v>
      </c>
      <c r="J16" s="19">
        <v>19268.5</v>
      </c>
      <c r="K16" s="10">
        <f t="shared" si="1"/>
        <v>123.89724794238684</v>
      </c>
      <c r="L16" s="10">
        <f t="shared" si="2"/>
        <v>420.55350634044134</v>
      </c>
      <c r="M16" s="12">
        <f t="shared" si="7"/>
        <v>97.419472265899515</v>
      </c>
      <c r="N16" s="10">
        <f t="shared" si="3"/>
        <v>3716.5</v>
      </c>
      <c r="O16" s="24">
        <v>17168.400000000001</v>
      </c>
      <c r="P16" s="14">
        <f t="shared" si="6"/>
        <v>110.39351851851853</v>
      </c>
      <c r="Q16" s="10">
        <f t="shared" si="4"/>
        <v>14686.8</v>
      </c>
      <c r="R16" s="10">
        <f t="shared" si="5"/>
        <v>-510.40000000000146</v>
      </c>
    </row>
    <row r="17" spans="1:28" ht="36.75" customHeight="1">
      <c r="A17" s="25" t="s">
        <v>13</v>
      </c>
      <c r="B17" s="26">
        <v>0</v>
      </c>
      <c r="C17" s="26">
        <v>0</v>
      </c>
      <c r="D17" s="27"/>
      <c r="E17" s="27"/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10">
        <v>0</v>
      </c>
      <c r="L17" s="10" t="e">
        <f t="shared" si="2"/>
        <v>#DIV/0!</v>
      </c>
      <c r="M17" s="12">
        <v>0</v>
      </c>
      <c r="N17" s="10">
        <f t="shared" si="3"/>
        <v>0</v>
      </c>
      <c r="O17" s="24">
        <v>0.2</v>
      </c>
      <c r="P17" s="14"/>
      <c r="Q17" s="10">
        <f t="shared" si="4"/>
        <v>0</v>
      </c>
      <c r="R17" s="10">
        <f t="shared" si="5"/>
        <v>0</v>
      </c>
    </row>
    <row r="18" spans="1:28" ht="22.5" customHeight="1">
      <c r="A18" s="25" t="s">
        <v>14</v>
      </c>
      <c r="B18" s="26">
        <v>0</v>
      </c>
      <c r="C18" s="26">
        <v>0</v>
      </c>
      <c r="D18" s="27"/>
      <c r="E18" s="27"/>
      <c r="F18" s="27">
        <v>0</v>
      </c>
      <c r="G18" s="26">
        <v>0</v>
      </c>
      <c r="H18" s="26">
        <v>0</v>
      </c>
      <c r="I18" s="26"/>
      <c r="J18" s="26">
        <v>0</v>
      </c>
      <c r="K18" s="10">
        <v>0</v>
      </c>
      <c r="L18" s="10" t="e">
        <f t="shared" si="2"/>
        <v>#DIV/0!</v>
      </c>
      <c r="M18" s="12">
        <v>0</v>
      </c>
      <c r="N18" s="10">
        <f t="shared" si="3"/>
        <v>0</v>
      </c>
      <c r="O18" s="24"/>
      <c r="P18" s="14"/>
      <c r="Q18" s="10">
        <f t="shared" si="4"/>
        <v>0</v>
      </c>
      <c r="R18" s="10">
        <f t="shared" si="5"/>
        <v>0</v>
      </c>
    </row>
    <row r="19" spans="1:28" s="30" customFormat="1" ht="24.75" customHeight="1">
      <c r="A19" s="28" t="s">
        <v>15</v>
      </c>
      <c r="B19" s="29">
        <f t="shared" ref="B19:J19" si="8">B20+B22+B23+B26+B27+B28+B29+B21</f>
        <v>3234.5</v>
      </c>
      <c r="C19" s="29">
        <f t="shared" si="8"/>
        <v>13775.5</v>
      </c>
      <c r="D19" s="29">
        <f t="shared" si="8"/>
        <v>0</v>
      </c>
      <c r="E19" s="29">
        <f t="shared" si="8"/>
        <v>0</v>
      </c>
      <c r="F19" s="29">
        <f t="shared" si="8"/>
        <v>17097</v>
      </c>
      <c r="G19" s="11">
        <f t="shared" si="8"/>
        <v>12977</v>
      </c>
      <c r="H19" s="11">
        <f t="shared" si="8"/>
        <v>15007.9</v>
      </c>
      <c r="I19" s="10">
        <f t="shared" si="8"/>
        <v>1944.6999999999998</v>
      </c>
      <c r="J19" s="10">
        <f t="shared" si="8"/>
        <v>15844.5</v>
      </c>
      <c r="K19" s="10">
        <f t="shared" si="1"/>
        <v>105.57439748399177</v>
      </c>
      <c r="L19" s="10">
        <f t="shared" si="2"/>
        <v>489.85932910805383</v>
      </c>
      <c r="M19" s="12">
        <f>J19/C19*100</f>
        <v>115.01941853290261</v>
      </c>
      <c r="N19" s="10">
        <f t="shared" si="3"/>
        <v>836.60000000000036</v>
      </c>
      <c r="O19" s="13">
        <f>O20+O22+O23+O26+O27+O28+O29</f>
        <v>21380.400000000001</v>
      </c>
      <c r="P19" s="14">
        <f>O19/H19*100</f>
        <v>142.46097055550743</v>
      </c>
      <c r="Q19" s="10">
        <f t="shared" si="4"/>
        <v>12610</v>
      </c>
      <c r="R19" s="10">
        <f t="shared" si="5"/>
        <v>2069</v>
      </c>
      <c r="S19" s="4"/>
      <c r="T19" s="2"/>
      <c r="U19" s="2"/>
      <c r="V19" s="2"/>
      <c r="W19" s="2"/>
      <c r="X19" s="15"/>
      <c r="Y19" s="2"/>
      <c r="Z19" s="7"/>
      <c r="AA19" s="7"/>
      <c r="AB19" s="2"/>
    </row>
    <row r="20" spans="1:28" ht="19.5">
      <c r="A20" s="22" t="s">
        <v>16</v>
      </c>
      <c r="B20" s="19">
        <v>245.9</v>
      </c>
      <c r="C20" s="19">
        <v>227.8</v>
      </c>
      <c r="D20" s="31"/>
      <c r="E20" s="31"/>
      <c r="F20" s="31">
        <v>869</v>
      </c>
      <c r="G20" s="19">
        <v>349</v>
      </c>
      <c r="H20" s="19">
        <v>869</v>
      </c>
      <c r="I20" s="19">
        <v>268.60000000000002</v>
      </c>
      <c r="J20" s="19">
        <v>1143</v>
      </c>
      <c r="K20" s="10">
        <f t="shared" si="1"/>
        <v>131.53049482163405</v>
      </c>
      <c r="L20" s="10">
        <f t="shared" si="2"/>
        <v>464.82309882065874</v>
      </c>
      <c r="M20" s="12">
        <f>J20/C20*100</f>
        <v>501.75592625109743</v>
      </c>
      <c r="N20" s="10">
        <f t="shared" si="3"/>
        <v>274</v>
      </c>
      <c r="O20" s="24">
        <v>1088.2</v>
      </c>
      <c r="P20" s="14">
        <f>O20/H20*100</f>
        <v>125.22439585730724</v>
      </c>
      <c r="Q20" s="10">
        <f t="shared" si="4"/>
        <v>897.1</v>
      </c>
      <c r="R20" s="10">
        <f t="shared" si="5"/>
        <v>915.2</v>
      </c>
    </row>
    <row r="21" spans="1:28" ht="93.75" customHeight="1">
      <c r="A21" s="25" t="s">
        <v>41</v>
      </c>
      <c r="B21" s="19">
        <v>2.7</v>
      </c>
      <c r="C21" s="19">
        <v>0</v>
      </c>
      <c r="D21" s="31"/>
      <c r="E21" s="31"/>
      <c r="F21" s="31">
        <v>0</v>
      </c>
      <c r="G21" s="19">
        <v>0</v>
      </c>
      <c r="H21" s="19">
        <v>0</v>
      </c>
      <c r="I21" s="19"/>
      <c r="J21" s="19">
        <v>0</v>
      </c>
      <c r="K21" s="10"/>
      <c r="L21" s="10">
        <f t="shared" si="2"/>
        <v>0</v>
      </c>
      <c r="M21" s="12"/>
      <c r="N21" s="10"/>
      <c r="O21" s="24"/>
      <c r="P21" s="14"/>
      <c r="Q21" s="10">
        <f t="shared" si="4"/>
        <v>-2.7</v>
      </c>
      <c r="R21" s="10"/>
    </row>
    <row r="22" spans="1:28" ht="60" customHeight="1">
      <c r="A22" s="25" t="s">
        <v>17</v>
      </c>
      <c r="B22" s="26">
        <v>407</v>
      </c>
      <c r="C22" s="26">
        <v>2506.9</v>
      </c>
      <c r="D22" s="32"/>
      <c r="E22" s="32"/>
      <c r="F22" s="32">
        <v>4321</v>
      </c>
      <c r="G22" s="26">
        <v>3601</v>
      </c>
      <c r="H22" s="26">
        <v>3755</v>
      </c>
      <c r="I22" s="26">
        <v>770.1</v>
      </c>
      <c r="J22" s="26">
        <v>4062.5</v>
      </c>
      <c r="K22" s="10">
        <f t="shared" si="1"/>
        <v>108.18908122503328</v>
      </c>
      <c r="L22" s="10">
        <f t="shared" si="2"/>
        <v>998.15724815724809</v>
      </c>
      <c r="M22" s="12">
        <f>J22/C22*100</f>
        <v>162.05273445290996</v>
      </c>
      <c r="N22" s="10">
        <f t="shared" si="3"/>
        <v>307.5</v>
      </c>
      <c r="O22" s="24">
        <v>9307.7999999999993</v>
      </c>
      <c r="P22" s="14">
        <f>O22/H22*100</f>
        <v>247.87749667110518</v>
      </c>
      <c r="Q22" s="10">
        <f t="shared" si="4"/>
        <v>3655.5</v>
      </c>
      <c r="R22" s="10">
        <f t="shared" si="5"/>
        <v>1555.6</v>
      </c>
    </row>
    <row r="23" spans="1:28" ht="38.25" customHeight="1">
      <c r="A23" s="33" t="s">
        <v>18</v>
      </c>
      <c r="B23" s="34">
        <f t="shared" ref="B23:J23" si="9">B24+B25</f>
        <v>50.5</v>
      </c>
      <c r="C23" s="34">
        <f t="shared" si="9"/>
        <v>417.1</v>
      </c>
      <c r="D23" s="34">
        <f t="shared" si="9"/>
        <v>0</v>
      </c>
      <c r="E23" s="34">
        <f t="shared" si="9"/>
        <v>0</v>
      </c>
      <c r="F23" s="34">
        <f t="shared" si="9"/>
        <v>430</v>
      </c>
      <c r="G23" s="35">
        <f t="shared" si="9"/>
        <v>318</v>
      </c>
      <c r="H23" s="35">
        <f t="shared" si="9"/>
        <v>213.9</v>
      </c>
      <c r="I23" s="34">
        <f t="shared" si="9"/>
        <v>8.3000000000000007</v>
      </c>
      <c r="J23" s="34">
        <f t="shared" si="9"/>
        <v>239.4</v>
      </c>
      <c r="K23" s="10">
        <f t="shared" si="1"/>
        <v>111.92145862552594</v>
      </c>
      <c r="L23" s="10">
        <f t="shared" si="2"/>
        <v>474.05940594059405</v>
      </c>
      <c r="M23" s="12">
        <f>J23/C23*100</f>
        <v>57.396307839846564</v>
      </c>
      <c r="N23" s="10">
        <f t="shared" si="3"/>
        <v>25.5</v>
      </c>
      <c r="O23" s="13">
        <v>213.8</v>
      </c>
      <c r="P23" s="14">
        <f>O23/H23*100</f>
        <v>99.953249181860684</v>
      </c>
      <c r="Q23" s="10">
        <f t="shared" si="4"/>
        <v>188.9</v>
      </c>
      <c r="R23" s="10">
        <f t="shared" si="5"/>
        <v>-177.70000000000002</v>
      </c>
    </row>
    <row r="24" spans="1:28" ht="20.25" customHeight="1">
      <c r="A24" s="25" t="s">
        <v>19</v>
      </c>
      <c r="B24" s="26">
        <v>50.5</v>
      </c>
      <c r="C24" s="26">
        <v>376.1</v>
      </c>
      <c r="D24" s="32"/>
      <c r="E24" s="32"/>
      <c r="F24" s="32">
        <v>430</v>
      </c>
      <c r="G24" s="26">
        <v>318</v>
      </c>
      <c r="H24" s="26">
        <v>213.9</v>
      </c>
      <c r="I24" s="26">
        <v>8.3000000000000007</v>
      </c>
      <c r="J24" s="26">
        <v>239.4</v>
      </c>
      <c r="K24" s="10">
        <f t="shared" si="1"/>
        <v>111.92145862552594</v>
      </c>
      <c r="L24" s="10">
        <f t="shared" si="2"/>
        <v>474.05940594059405</v>
      </c>
      <c r="M24" s="12">
        <f>J24/C24*100</f>
        <v>63.653283701143316</v>
      </c>
      <c r="N24" s="10">
        <f t="shared" si="3"/>
        <v>25.5</v>
      </c>
      <c r="O24" s="24">
        <v>213.8</v>
      </c>
      <c r="P24" s="14">
        <f>O24/H24*100</f>
        <v>99.953249181860684</v>
      </c>
      <c r="Q24" s="10">
        <f t="shared" si="4"/>
        <v>188.9</v>
      </c>
      <c r="R24" s="10">
        <f t="shared" si="5"/>
        <v>-136.70000000000002</v>
      </c>
    </row>
    <row r="25" spans="1:28" ht="26.25" customHeight="1">
      <c r="A25" s="25" t="s">
        <v>20</v>
      </c>
      <c r="B25" s="26">
        <v>0</v>
      </c>
      <c r="C25" s="26">
        <v>41</v>
      </c>
      <c r="D25" s="32"/>
      <c r="E25" s="32"/>
      <c r="F25" s="32">
        <v>0</v>
      </c>
      <c r="G25" s="26">
        <v>0</v>
      </c>
      <c r="H25" s="26">
        <v>0</v>
      </c>
      <c r="I25" s="26">
        <v>0</v>
      </c>
      <c r="J25" s="26">
        <v>0</v>
      </c>
      <c r="K25" s="10">
        <v>0</v>
      </c>
      <c r="L25" s="10" t="e">
        <f t="shared" si="2"/>
        <v>#DIV/0!</v>
      </c>
      <c r="M25" s="12">
        <v>0</v>
      </c>
      <c r="N25" s="10">
        <f t="shared" si="3"/>
        <v>0</v>
      </c>
      <c r="O25" s="24">
        <v>0</v>
      </c>
      <c r="P25" s="14"/>
      <c r="Q25" s="10">
        <f t="shared" si="4"/>
        <v>0</v>
      </c>
      <c r="R25" s="10">
        <f t="shared" si="5"/>
        <v>-41</v>
      </c>
    </row>
    <row r="26" spans="1:28" ht="19.5">
      <c r="A26" s="22" t="s">
        <v>21</v>
      </c>
      <c r="B26" s="19">
        <v>22.2</v>
      </c>
      <c r="C26" s="19">
        <v>162.5</v>
      </c>
      <c r="D26" s="31"/>
      <c r="E26" s="31"/>
      <c r="F26" s="31">
        <v>210</v>
      </c>
      <c r="G26" s="19">
        <v>167</v>
      </c>
      <c r="H26" s="19">
        <v>73</v>
      </c>
      <c r="I26" s="19">
        <v>45.6</v>
      </c>
      <c r="J26" s="19">
        <v>73.7</v>
      </c>
      <c r="K26" s="10">
        <f t="shared" si="1"/>
        <v>100.95890410958906</v>
      </c>
      <c r="L26" s="10">
        <f t="shared" si="2"/>
        <v>331.98198198198202</v>
      </c>
      <c r="M26" s="12">
        <f>J26/C26*100</f>
        <v>45.353846153846156</v>
      </c>
      <c r="N26" s="10">
        <f t="shared" si="3"/>
        <v>0.70000000000000284</v>
      </c>
      <c r="O26" s="24">
        <v>181.5</v>
      </c>
      <c r="P26" s="14">
        <f>O26/H26*100</f>
        <v>248.63013698630135</v>
      </c>
      <c r="Q26" s="10">
        <f t="shared" si="4"/>
        <v>51.5</v>
      </c>
      <c r="R26" s="10">
        <f t="shared" si="5"/>
        <v>-88.8</v>
      </c>
    </row>
    <row r="27" spans="1:28" ht="33.75" customHeight="1">
      <c r="A27" s="25" t="s">
        <v>22</v>
      </c>
      <c r="B27" s="26">
        <v>157.6</v>
      </c>
      <c r="C27" s="26">
        <v>496.4</v>
      </c>
      <c r="D27" s="32"/>
      <c r="E27" s="32"/>
      <c r="F27" s="32">
        <v>1100</v>
      </c>
      <c r="G27" s="26">
        <v>450</v>
      </c>
      <c r="H27" s="26">
        <v>1100</v>
      </c>
      <c r="I27" s="26">
        <v>369.2</v>
      </c>
      <c r="J27" s="26">
        <v>1262.2</v>
      </c>
      <c r="K27" s="10">
        <f t="shared" si="1"/>
        <v>114.74545454545455</v>
      </c>
      <c r="L27" s="10">
        <f t="shared" si="2"/>
        <v>800.88832487309651</v>
      </c>
      <c r="M27" s="12">
        <f>J27/C27*100</f>
        <v>254.27074939564869</v>
      </c>
      <c r="N27" s="10">
        <f t="shared" si="3"/>
        <v>162.20000000000005</v>
      </c>
      <c r="O27" s="24">
        <v>2192.1</v>
      </c>
      <c r="P27" s="14">
        <f>O27/H27*100</f>
        <v>199.28181818181818</v>
      </c>
      <c r="Q27" s="10">
        <f t="shared" si="4"/>
        <v>1104.6000000000001</v>
      </c>
      <c r="R27" s="10">
        <f t="shared" si="5"/>
        <v>765.80000000000007</v>
      </c>
    </row>
    <row r="28" spans="1:28" ht="38.450000000000003" customHeight="1">
      <c r="A28" s="25" t="s">
        <v>23</v>
      </c>
      <c r="B28" s="26">
        <v>9.6999999999999993</v>
      </c>
      <c r="C28" s="26">
        <v>9.3000000000000007</v>
      </c>
      <c r="D28" s="32"/>
      <c r="E28" s="32"/>
      <c r="F28" s="32">
        <v>75</v>
      </c>
      <c r="G28" s="26">
        <v>0</v>
      </c>
      <c r="H28" s="26">
        <v>75</v>
      </c>
      <c r="I28" s="26">
        <v>0</v>
      </c>
      <c r="J28" s="26">
        <v>81.3</v>
      </c>
      <c r="K28" s="10">
        <f t="shared" si="1"/>
        <v>108.39999999999999</v>
      </c>
      <c r="L28" s="10">
        <f t="shared" si="2"/>
        <v>838.14432989690727</v>
      </c>
      <c r="M28" s="12">
        <f>J28/C28*100</f>
        <v>874.1935483870966</v>
      </c>
      <c r="N28" s="10">
        <f t="shared" si="3"/>
        <v>6.2999999999999972</v>
      </c>
      <c r="O28" s="24">
        <v>15</v>
      </c>
      <c r="P28" s="14">
        <f>O28/H28*100</f>
        <v>20</v>
      </c>
      <c r="Q28" s="10">
        <f t="shared" si="4"/>
        <v>71.599999999999994</v>
      </c>
      <c r="R28" s="10">
        <f t="shared" si="5"/>
        <v>72</v>
      </c>
    </row>
    <row r="29" spans="1:28" ht="42" customHeight="1">
      <c r="A29" s="36" t="s">
        <v>24</v>
      </c>
      <c r="B29" s="26">
        <v>2338.9</v>
      </c>
      <c r="C29" s="26">
        <v>9955.5</v>
      </c>
      <c r="D29" s="32"/>
      <c r="E29" s="32"/>
      <c r="F29" s="32">
        <v>10092</v>
      </c>
      <c r="G29" s="26">
        <v>8092</v>
      </c>
      <c r="H29" s="26">
        <v>8922</v>
      </c>
      <c r="I29" s="26">
        <v>482.9</v>
      </c>
      <c r="J29" s="26">
        <v>8982.4</v>
      </c>
      <c r="K29" s="10">
        <f t="shared" si="1"/>
        <v>100.67697825599642</v>
      </c>
      <c r="L29" s="10">
        <f t="shared" si="2"/>
        <v>384.04378126469709</v>
      </c>
      <c r="M29" s="12">
        <f>J29/C29*100</f>
        <v>90.225503490532873</v>
      </c>
      <c r="N29" s="10">
        <f t="shared" si="3"/>
        <v>60.399999999999636</v>
      </c>
      <c r="O29" s="24">
        <v>8382</v>
      </c>
      <c r="P29" s="14">
        <f>O29/H29*100</f>
        <v>93.947545393409541</v>
      </c>
      <c r="Q29" s="10">
        <f t="shared" si="4"/>
        <v>6643.5</v>
      </c>
      <c r="R29" s="10">
        <f t="shared" si="5"/>
        <v>-973.10000000000036</v>
      </c>
    </row>
    <row r="30" spans="1:28" ht="29.25" customHeight="1">
      <c r="A30" s="57" t="s">
        <v>25</v>
      </c>
      <c r="B30" s="37">
        <f t="shared" ref="B30:I30" si="10">B32+B33+B34+B35+B36</f>
        <v>74671.500000000015</v>
      </c>
      <c r="C30" s="37">
        <f t="shared" si="10"/>
        <v>266830.30000000005</v>
      </c>
      <c r="D30" s="37">
        <f t="shared" si="10"/>
        <v>0</v>
      </c>
      <c r="E30" s="37">
        <f t="shared" si="10"/>
        <v>0</v>
      </c>
      <c r="F30" s="37">
        <f t="shared" si="10"/>
        <v>501293</v>
      </c>
      <c r="G30" s="37">
        <f t="shared" si="10"/>
        <v>317033.40000000002</v>
      </c>
      <c r="H30" s="37">
        <f t="shared" si="10"/>
        <v>317033.40000000002</v>
      </c>
      <c r="I30" s="37">
        <f t="shared" si="10"/>
        <v>154165.9</v>
      </c>
      <c r="J30" s="37">
        <f>J32+J33+J34+J35+J36</f>
        <v>316796.60000000003</v>
      </c>
      <c r="K30" s="12">
        <f>J30/H30*100</f>
        <v>99.925307554346006</v>
      </c>
      <c r="L30" s="12">
        <f t="shared" si="2"/>
        <v>424.25369786330788</v>
      </c>
      <c r="M30" s="12">
        <f>J30/C30*100</f>
        <v>118.72587183689407</v>
      </c>
      <c r="N30" s="12">
        <f t="shared" si="3"/>
        <v>-236.79999999998836</v>
      </c>
      <c r="O30" s="55"/>
      <c r="P30" s="12"/>
      <c r="Q30" s="12">
        <f t="shared" si="4"/>
        <v>242125.10000000003</v>
      </c>
      <c r="R30" s="12">
        <f t="shared" si="5"/>
        <v>49966.299999999988</v>
      </c>
    </row>
    <row r="31" spans="1:28" ht="21.75" customHeight="1">
      <c r="A31" s="39" t="s">
        <v>2</v>
      </c>
      <c r="B31" s="26"/>
      <c r="C31" s="26"/>
      <c r="D31" s="32"/>
      <c r="E31" s="32"/>
      <c r="F31" s="32"/>
      <c r="G31" s="26"/>
      <c r="H31" s="26"/>
      <c r="I31" s="26"/>
      <c r="J31" s="26">
        <v>0</v>
      </c>
      <c r="K31" s="10"/>
      <c r="L31" s="10"/>
      <c r="M31" s="12"/>
      <c r="N31" s="10">
        <f t="shared" si="3"/>
        <v>0</v>
      </c>
      <c r="O31" s="38"/>
      <c r="P31" s="14"/>
      <c r="Q31" s="10"/>
      <c r="R31" s="10"/>
    </row>
    <row r="32" spans="1:28" ht="21" customHeight="1">
      <c r="A32" s="39" t="s">
        <v>26</v>
      </c>
      <c r="B32" s="26">
        <v>13559</v>
      </c>
      <c r="C32" s="26">
        <v>87228</v>
      </c>
      <c r="D32" s="32"/>
      <c r="E32" s="32"/>
      <c r="F32" s="32">
        <v>100932.6</v>
      </c>
      <c r="G32" s="26">
        <v>92796.5</v>
      </c>
      <c r="H32" s="26">
        <v>92796.5</v>
      </c>
      <c r="I32" s="26">
        <v>60021</v>
      </c>
      <c r="J32" s="26">
        <v>92796.5</v>
      </c>
      <c r="K32" s="10">
        <f t="shared" si="1"/>
        <v>100</v>
      </c>
      <c r="L32" s="10">
        <f t="shared" si="2"/>
        <v>684.39044177299206</v>
      </c>
      <c r="M32" s="12">
        <f t="shared" ref="M32:M37" si="11">J32/C32*100</f>
        <v>106.38384463704315</v>
      </c>
      <c r="N32" s="10">
        <f t="shared" si="3"/>
        <v>0</v>
      </c>
      <c r="O32" s="38"/>
      <c r="P32" s="14"/>
      <c r="Q32" s="10">
        <f t="shared" si="4"/>
        <v>79237.5</v>
      </c>
      <c r="R32" s="10">
        <f t="shared" si="5"/>
        <v>5568.5</v>
      </c>
    </row>
    <row r="33" spans="1:18" ht="21" customHeight="1">
      <c r="A33" s="39" t="s">
        <v>27</v>
      </c>
      <c r="B33" s="26">
        <v>27189</v>
      </c>
      <c r="C33" s="26">
        <v>53313.4</v>
      </c>
      <c r="D33" s="32"/>
      <c r="E33" s="32"/>
      <c r="F33" s="32">
        <v>148384.20000000001</v>
      </c>
      <c r="G33" s="26">
        <v>54536.5</v>
      </c>
      <c r="H33" s="26">
        <v>54536.5</v>
      </c>
      <c r="I33" s="26">
        <v>11825.8</v>
      </c>
      <c r="J33" s="26">
        <v>54536.5</v>
      </c>
      <c r="K33" s="10">
        <f t="shared" si="1"/>
        <v>100</v>
      </c>
      <c r="L33" s="10">
        <f t="shared" si="2"/>
        <v>200.5829563426386</v>
      </c>
      <c r="M33" s="12">
        <f t="shared" si="11"/>
        <v>102.29416994601732</v>
      </c>
      <c r="N33" s="10">
        <f t="shared" si="3"/>
        <v>0</v>
      </c>
      <c r="O33" s="38"/>
      <c r="P33" s="14"/>
      <c r="Q33" s="10">
        <f t="shared" si="4"/>
        <v>27347.5</v>
      </c>
      <c r="R33" s="10">
        <f t="shared" si="5"/>
        <v>1223.0999999999985</v>
      </c>
    </row>
    <row r="34" spans="1:18" ht="21" customHeight="1">
      <c r="A34" s="39" t="s">
        <v>28</v>
      </c>
      <c r="B34" s="26">
        <v>37618.800000000003</v>
      </c>
      <c r="C34" s="26">
        <v>127116.5</v>
      </c>
      <c r="D34" s="32"/>
      <c r="E34" s="32"/>
      <c r="F34" s="32">
        <v>163879.9</v>
      </c>
      <c r="G34" s="26">
        <v>132822.20000000001</v>
      </c>
      <c r="H34" s="26">
        <v>132822.20000000001</v>
      </c>
      <c r="I34" s="26">
        <v>86803.9</v>
      </c>
      <c r="J34" s="26">
        <v>132822.20000000001</v>
      </c>
      <c r="K34" s="10">
        <f t="shared" si="1"/>
        <v>100</v>
      </c>
      <c r="L34" s="10">
        <f t="shared" si="2"/>
        <v>353.0739949174349</v>
      </c>
      <c r="M34" s="12">
        <f t="shared" si="11"/>
        <v>104.48855970704041</v>
      </c>
      <c r="N34" s="10">
        <f t="shared" si="3"/>
        <v>0</v>
      </c>
      <c r="O34" s="38"/>
      <c r="P34" s="14"/>
      <c r="Q34" s="10">
        <f t="shared" si="4"/>
        <v>95203.400000000009</v>
      </c>
      <c r="R34" s="10">
        <f t="shared" si="5"/>
        <v>5705.7000000000116</v>
      </c>
    </row>
    <row r="35" spans="1:18" ht="22.5" customHeight="1">
      <c r="A35" s="39" t="s">
        <v>29</v>
      </c>
      <c r="B35" s="26">
        <v>1117.5999999999999</v>
      </c>
      <c r="C35" s="26">
        <v>4867.7</v>
      </c>
      <c r="D35" s="32"/>
      <c r="E35" s="32"/>
      <c r="F35" s="32">
        <v>88096.3</v>
      </c>
      <c r="G35" s="26">
        <v>36878.199999999997</v>
      </c>
      <c r="H35" s="26">
        <v>36878.199999999997</v>
      </c>
      <c r="I35" s="26">
        <v>448.9</v>
      </c>
      <c r="J35" s="26">
        <v>36878.199999999997</v>
      </c>
      <c r="K35" s="10">
        <f t="shared" si="1"/>
        <v>100</v>
      </c>
      <c r="L35" s="10">
        <f t="shared" si="2"/>
        <v>3299.767358625626</v>
      </c>
      <c r="M35" s="12">
        <f t="shared" si="11"/>
        <v>757.61037040080521</v>
      </c>
      <c r="N35" s="10">
        <f t="shared" si="3"/>
        <v>0</v>
      </c>
      <c r="O35" s="38"/>
      <c r="P35" s="14"/>
      <c r="Q35" s="10">
        <f t="shared" si="4"/>
        <v>35760.6</v>
      </c>
      <c r="R35" s="10">
        <f t="shared" si="5"/>
        <v>32010.499999999996</v>
      </c>
    </row>
    <row r="36" spans="1:18" ht="19.5">
      <c r="A36" s="40" t="s">
        <v>30</v>
      </c>
      <c r="B36" s="41">
        <v>-4812.8999999999996</v>
      </c>
      <c r="C36" s="41">
        <v>-5695.3</v>
      </c>
      <c r="D36" s="41"/>
      <c r="E36" s="41"/>
      <c r="F36" s="41"/>
      <c r="G36" s="41"/>
      <c r="H36" s="41"/>
      <c r="I36" s="41">
        <v>-4933.7</v>
      </c>
      <c r="J36" s="41">
        <v>-236.8</v>
      </c>
      <c r="K36" s="10"/>
      <c r="L36" s="10">
        <f t="shared" si="2"/>
        <v>4.9201105362671163</v>
      </c>
      <c r="M36" s="12">
        <f t="shared" si="11"/>
        <v>4.1578143381384649</v>
      </c>
      <c r="N36" s="10">
        <f t="shared" si="3"/>
        <v>-236.8</v>
      </c>
      <c r="O36" s="42"/>
      <c r="P36" s="42"/>
      <c r="Q36" s="10">
        <f t="shared" si="4"/>
        <v>4576.0999999999995</v>
      </c>
      <c r="R36" s="10">
        <f t="shared" si="5"/>
        <v>5458.5</v>
      </c>
    </row>
    <row r="37" spans="1:18" ht="25.5" customHeight="1">
      <c r="A37" s="43" t="s">
        <v>32</v>
      </c>
      <c r="B37" s="44">
        <f>B30+B4</f>
        <v>98097.400000000009</v>
      </c>
      <c r="C37" s="44">
        <f>C30+C4</f>
        <v>360733.10000000003</v>
      </c>
      <c r="D37" s="44">
        <f>D30+D4</f>
        <v>0</v>
      </c>
      <c r="E37" s="44">
        <f>E30+E4</f>
        <v>0</v>
      </c>
      <c r="F37" s="44">
        <f>F30+F4</f>
        <v>628325.42000000004</v>
      </c>
      <c r="G37" s="44">
        <f t="shared" ref="G37:R37" si="12">G30+G4</f>
        <v>405778.4</v>
      </c>
      <c r="H37" s="44">
        <f t="shared" si="12"/>
        <v>417820.9</v>
      </c>
      <c r="I37" s="44">
        <f t="shared" si="12"/>
        <v>162475.5</v>
      </c>
      <c r="J37" s="44">
        <f t="shared" si="12"/>
        <v>425822.9</v>
      </c>
      <c r="K37" s="44">
        <f>J37/H37*100</f>
        <v>101.91517465976449</v>
      </c>
      <c r="L37" s="44">
        <f t="shared" si="12"/>
        <v>889.66292440316352</v>
      </c>
      <c r="M37" s="56">
        <f t="shared" si="11"/>
        <v>118.0437558959796</v>
      </c>
      <c r="N37" s="44">
        <f t="shared" si="12"/>
        <v>8002.0000000000291</v>
      </c>
      <c r="O37" s="44">
        <f t="shared" si="12"/>
        <v>95779.6</v>
      </c>
      <c r="P37" s="44">
        <f t="shared" si="12"/>
        <v>95.031229071065368</v>
      </c>
      <c r="Q37" s="44">
        <f t="shared" si="12"/>
        <v>327725.50000000006</v>
      </c>
      <c r="R37" s="44">
        <f t="shared" si="12"/>
        <v>65089.8</v>
      </c>
    </row>
    <row r="38" spans="1:18" ht="48.75" customHeight="1">
      <c r="A38" s="45" t="s">
        <v>50</v>
      </c>
      <c r="B38" s="46"/>
      <c r="C38" s="47"/>
      <c r="D38" s="48"/>
      <c r="E38" s="48"/>
      <c r="F38" s="48"/>
      <c r="G38" s="47"/>
      <c r="H38" s="49"/>
      <c r="I38" s="49"/>
      <c r="J38" s="49"/>
      <c r="K38" s="50"/>
      <c r="L38" s="50"/>
      <c r="M38" s="6"/>
      <c r="N38" s="8" t="s">
        <v>51</v>
      </c>
      <c r="O38" s="51"/>
      <c r="P38" s="51"/>
    </row>
    <row r="39" spans="1:18">
      <c r="M39" s="6"/>
    </row>
    <row r="40" spans="1:18" ht="18.75">
      <c r="A40" s="54" t="s">
        <v>52</v>
      </c>
      <c r="M40" s="6"/>
    </row>
    <row r="41" spans="1:18">
      <c r="M41" s="6"/>
    </row>
  </sheetData>
  <mergeCells count="15">
    <mergeCell ref="R2:R3"/>
    <mergeCell ref="A2:A3"/>
    <mergeCell ref="C2:C3"/>
    <mergeCell ref="D2:D3"/>
    <mergeCell ref="J2:J3"/>
    <mergeCell ref="B2:B3"/>
    <mergeCell ref="A1:N1"/>
    <mergeCell ref="H2:H3"/>
    <mergeCell ref="N2:N3"/>
    <mergeCell ref="Q2:Q3"/>
    <mergeCell ref="F2:F3"/>
    <mergeCell ref="L2:L3"/>
    <mergeCell ref="K2:K3"/>
    <mergeCell ref="G2:G3"/>
    <mergeCell ref="M2:M3"/>
  </mergeCells>
  <pageMargins left="0.23622047244094491" right="0.19685039370078741" top="0.23622047244094491" bottom="0.15748031496062992" header="0.19685039370078741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2021-06-08T06:45:40Z</cp:lastPrinted>
  <dcterms:created xsi:type="dcterms:W3CDTF">2021-06-08T06:38:04Z</dcterms:created>
  <dcterms:modified xsi:type="dcterms:W3CDTF">2023-11-13T09:08:53Z</dcterms:modified>
</cp:coreProperties>
</file>